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1"/>
  </bookViews>
  <sheets>
    <sheet name="2do TRI" sheetId="1" r:id="rId1"/>
    <sheet name="resumen" sheetId="2" r:id="rId2"/>
  </sheets>
  <definedNames>
    <definedName name="_xlnm.Print_Area" localSheetId="0">'2do TRI'!$B$2:$K$132</definedName>
    <definedName name="_xlnm.Print_Area" localSheetId="1">'resumen'!$B$2:$E$23</definedName>
  </definedNames>
  <calcPr fullCalcOnLoad="1"/>
</workbook>
</file>

<file path=xl/sharedStrings.xml><?xml version="1.0" encoding="utf-8"?>
<sst xmlns="http://schemas.openxmlformats.org/spreadsheetml/2006/main" count="183" uniqueCount="138">
  <si>
    <t>DIRECCIÓN</t>
  </si>
  <si>
    <t>DETALLE DE LA META</t>
  </si>
  <si>
    <t>Programación y ejecución del indicador</t>
  </si>
  <si>
    <t>Programado Año</t>
  </si>
  <si>
    <t>Programado II Trimestre</t>
  </si>
  <si>
    <t>Cumplimiento Acumulado</t>
  </si>
  <si>
    <t>Realizar las acciones necesarias para el Mantenimiento y Sostenibilidad del Sistema Integrado de Gestión</t>
  </si>
  <si>
    <t>Coordinar la Medicion del Desarrollo Institucional de la Secretaria Distrital de Salud</t>
  </si>
  <si>
    <t xml:space="preserve">Realizar  la gestión administrativa, organización clasificación, custodia, distribución de todos los bienes  (consumo y devolutivos) que ingresan a la entidad para satisfacer las necesidades de  sus  dependencias </t>
  </si>
  <si>
    <t>Prestar los servicios de apoyo administrativos ( mantenimiento, correspondencia,  transferencia documental, transporte)  a las dependencias de la SDS y la Gestión Ambiental  de la Entidad.</t>
  </si>
  <si>
    <t>Gestionar y coordinar la ejecución de los recursos financieros de gastos de funcionamiento que maneja la Dirección Administrativa</t>
  </si>
  <si>
    <t>Realizar la gestión y control de las solicitudes de contratación  de las dependencias de la SDS, en  las diferentes modalidades de selección dentro de los estándares definidos para cada una.</t>
  </si>
  <si>
    <t xml:space="preserve">Realizar las acciones necesarias para el Mantenimiento y Sostenibilidad del Sistema Integrado de Gestión </t>
  </si>
  <si>
    <t xml:space="preserve">Coordinar la Medicion del Indice de Desarrollo Institucional de la dependencia </t>
  </si>
  <si>
    <t>Programado I Trimestre</t>
  </si>
  <si>
    <t>Ejecutado I Trimestre</t>
  </si>
  <si>
    <t>Formular  una política estratégica que fomente la competitividad y productividad para satisfacer la demanda en servicios de salud a través de las cuatro Subredes Integradas de Servicios de Salud ESE.</t>
  </si>
  <si>
    <t>Mejorar  la calidad,  la eficiencia y gestión integral de las 4 Subredes Integradas de Servicios del Salud </t>
  </si>
  <si>
    <t xml:space="preserve">Lograr la  operación completa y consolidada del esquema de remuneración e incentivos en las 4 Subredes al finalizar el segundo año de operación (2017). </t>
  </si>
  <si>
    <t>Diseñar y poner en marcha el Plan de Monitoreo y Evaluación del Modelo de Remuneración e Incentivos</t>
  </si>
  <si>
    <t>Realizar las acciones para la Medición del Desarrollo Institucional de la Secretaria Distrital de Salud</t>
  </si>
  <si>
    <t>Gestionar el 100% de las actividades que fortalecen  la administración, seguimiento, inspección, vigilancia y seguimiento del aseguramiento en salud y que facilitan el  acceso a la prestación de los servicios de salud para la población de Bogotá,  a cargo del FFDS</t>
  </si>
  <si>
    <t>Realizar las acciones necesarias para el Mantenimiento y Sostenibilidad del Sistema Integrado de Gestión en el Proceso Asegurar Salud</t>
  </si>
  <si>
    <t>Coordinar la Medicion del Desarrollo Institucional de la Secretaria Distrital de Salud y procesos SIG.</t>
  </si>
  <si>
    <t>Cumplir con el 100% del plan de visitas de verificación de condiciones del Sistema Unico de Habilitación para el 2017</t>
  </si>
  <si>
    <t xml:space="preserve">Reducir al 100% el riesgo de caducidad de los terminos establecidos para las diferentes actuaciones de las investigaciones administrativas
</t>
  </si>
  <si>
    <t>Reducir el riesgo de no remitir oportunamenate las resoluciones (ejecutoriadas y no ejecutoriadas) para cobro coactivo (cargue en el Sistema de información de cobro coactivo y persuasivo)</t>
  </si>
  <si>
    <t xml:space="preserve">Realizar asistencia técnica a prestadores de servicios de salud que solicitan visita previa para habilitar nuevos servicios o nuevas instituciones. </t>
  </si>
  <si>
    <t>SUB TOTAL</t>
  </si>
  <si>
    <t>Realizar la gestión para la  operación  de las acciones colectivas</t>
  </si>
  <si>
    <t>Gestionar la depuracion de las cuentas contables programadas al 31 de Octubre de 2017.</t>
  </si>
  <si>
    <t>Depurar 1317 partidas con base en las conciliaciones de Marzo de 2016 a 31 de Diciembre de 2017</t>
  </si>
  <si>
    <t xml:space="preserve">Implementar el Nuevo Marco Normativo contenido en la Resolución 533/2016, Directiva 07 de 2016 en  el FFDS y la SDS con el apoyo de la Subsecretaria Corporativa , Direccion TIC y demas Direcciones de la Entidad. </t>
  </si>
  <si>
    <t>Gestionar la ejecución presupuestal de gastos de vigencia y reserva de la SDS y del FFDS con capítulo de Regalías, así como las actividades conducentes a un adecuado cierre presupuestal mensual y  de la  vigencia , de acuerdo con la normatividad vigente y las necesidades institucionales.</t>
  </si>
  <si>
    <t>Desarrollar las actividades articuladas en lo técnico- legal requeridas entre  Presupuesto, Tesorería y Contabilidad, tales como : trámites de orden de pago, elaboración y revisión de planilla de contratistas,   elaboracion y expedicion de estados de cuenta.</t>
  </si>
  <si>
    <t>Realizar a 31 de Diciembre de 2017 la gestión persuasiva y coactiva a las resoluciones sancionatorias emitidas por las diferentes dependecias de la Entidad.</t>
  </si>
  <si>
    <t>Evaluar el 100% de los requerimientos de infraestructura y dotación hospitalaria</t>
  </si>
  <si>
    <t>Mantener actualizado el seguimiento a los planes relacionados con infraestructura y dotación hospitalaria</t>
  </si>
  <si>
    <t>Ejecutar los proyectos de infraestructura y dotación hospitalaria priorizados para la vigencia 2017</t>
  </si>
  <si>
    <t>Cumplimiento al 100%,  de las actividades propias para el funcionamiento de la Subsecretaria de Gestión Territorial, Participación y Servicio al Ciudadano.</t>
  </si>
  <si>
    <t>Afianzar la transparencia, la integridad y la lucha contra la corrupción, incentivando la participación ciudadana.</t>
  </si>
  <si>
    <t>Fortalecer la gobernanza con el fin de lograr la articulación adecuada entre los diferentes actores del sistema de salud.</t>
  </si>
  <si>
    <t>Coordinar la Medición del Desarrollo Institucional de la Secretaria Distrital de Salud</t>
  </si>
  <si>
    <t>A diciembre 31 se determinaran  y ajustaran en el 100% las actividades generales definidas en los procesos de  investigaciones y gestion del conocimiento en el marco de ciencia, tecnología e innovación en las que la Secretaría Distrital de Salud y otros actores del SGSSS participan, y que son programados, ejecutadas, monitoreadas y evaluadas por la entidad</t>
  </si>
  <si>
    <t xml:space="preserve">A 31 de Diciembre  de 2017, la Dirección de Planeación Sectorial  coordinara la formulación, implementación, monitoreo y evaluación  al 100% de los  Planes,Programas y Proyectos del Sector Salud de Bogotá D.C dentro del plan de gobierno vigente. </t>
  </si>
  <si>
    <t xml:space="preserve">A 31 de Diciembre 2017, se contara con una metodologia propia con instrumentos sistematizados que permitan la formulación, implementación, analisis y  seguimiento   de las  Políticas Públicas del Sector Salud  que asegure los mecanismos de articulacion intersectorial. </t>
  </si>
  <si>
    <t xml:space="preserve">A 31 de diciembre de 2017  se garantizara la implementacion del 100% de las aciones que conduzcan  al cumplimiento de los objetivos de las politicas publicas poblacionales del D.C, en el marco del Plan de Desarrollo Bogotá Mejor para Todos, </t>
  </si>
  <si>
    <t>A 31 de Diciembre de 2017, se logrará actualizar el analisis de condiciones y calidad de vida en salud  de Bogota y  apoyara el de las 20  localidades explicando el contexto de salud-enfermedad del distrito capital, incluyendo los daños y problemas de salud y sus determinantes, de competencia del sector salud y/o de otros sectores en coordinacion con las demas dependencias de la SDS  y ESEs del sector, generando la difusion de los resultados.</t>
  </si>
  <si>
    <t xml:space="preserve">A 31 Diciembre 2017, la Direccion de Planeacion Sectorial contara con automatizacion del proceso de recepción, validación, cargue en base de datos y envio de respuestas de los archivos RIPS generados por los diferentes prestadores  de Salud, las Subredes del Distrito Capital y la EPS Capital Salud y el desarrollo de un cubo de informacion de morbilidad para los usuarios de la SDS. </t>
  </si>
  <si>
    <t xml:space="preserve">Realizar las acciones necesarias para el Mantenimiento y Sostenibilidad del Sistema Integrado de Gestión. </t>
  </si>
  <si>
    <t>DIRECCIÓN DE PLANEACIÓN INSTITUCIONAL Y DE CALIDAD</t>
  </si>
  <si>
    <t>DIRECCIÓN ADMINISTRATIVA</t>
  </si>
  <si>
    <t>DIRECCIÓN DE ASEGURAMIENTO</t>
  </si>
  <si>
    <t>DIRECCIÓN DE CALIDAD DE SERVICIOS</t>
  </si>
  <si>
    <t>DIRECCIÓN DE EPIDEMIOLOGIA</t>
  </si>
  <si>
    <t>DIRECCIÓN FINANCIERA</t>
  </si>
  <si>
    <t>DIRECCIÓN DE INFRAESTRUCTURA</t>
  </si>
  <si>
    <t>DIRECCIÓN DE PARTICIPACIÓN SOCIAL</t>
  </si>
  <si>
    <t>DIRECCIÓN DE PLANEACIÓN SECTORIAL</t>
  </si>
  <si>
    <t>DIRECCIÓN DE SALUD COLECTIVA</t>
  </si>
  <si>
    <t>Realizar la gestión  de  la Salud Pública  en la ciudad y de la formulación y seguimiento del pan de salus Pública de interveniones colectiva Distrital , de conformidad con lo establecido en el Plan Decenal de Salud Pública y el Plan de Desarrollo Distrital.</t>
  </si>
  <si>
    <t xml:space="preserve">Realizar la gestión para la implementación de las políticas, planes, programas y proyectos en Salud Pública en concordancia con la normatividad legal vigente. </t>
  </si>
  <si>
    <t>DIRECCIÓNDE SERVICIO A LA CIUDADANIA</t>
  </si>
  <si>
    <t>Desarrollar el 100%  de las acciones administrativas para el funcionamiento organizacional de los Puntos de Servicio al Ciudadano SDS ubicados en la Red Cade y Supercade.</t>
  </si>
  <si>
    <t xml:space="preserve">Gestionar el 100% de las acciones administrativas, como Líder en el desarrollo del Procedimiento de Asistencia Técnica para las dependencias de Servicio al Ciudadano de RISS y EAPB. </t>
  </si>
  <si>
    <t xml:space="preserve">Realizar el 100% de las actividades asignadas de soporte administrativo de la Dirección de Servicio a la Ciudadanía. </t>
  </si>
  <si>
    <t>DIRECCIÓN DE TALENTO HUMANO</t>
  </si>
  <si>
    <t>Adecuar e implementar  la estructura y la planta de personal de la SDS</t>
  </si>
  <si>
    <t>Implementación del Registro Único de Información Laboral del personal activo y retirado</t>
  </si>
  <si>
    <t>Desarrollar acciones para el fortalecimiento de la cultura organizacional de la Secretaría Distrital de Salud</t>
  </si>
  <si>
    <t>Desarrollar acciones para el fortalecimiento de las competencias laborales del talento humano de la SDS</t>
  </si>
  <si>
    <t>Realizar las acciones necesarias para  la Medición del Desarrollo Institucional de la Secretaria Distrital de Salud.</t>
  </si>
  <si>
    <t>DIRECCIÓN DE TECNOLOGIAS DE INFORMACIÓN Y COMUNICACIONES</t>
  </si>
  <si>
    <t>Crear una Plataforma Tecnológica Virtual</t>
  </si>
  <si>
    <t>Lograr para la Red Pública Distrital adscrita a la Secretaria Distrital de Salud, el 100% de Interoperabilidad en Historia Clínica y Citas Médicas a 2020</t>
  </si>
  <si>
    <t>Diseñar y poner en marcha El Plan de Monitoreo y Evaluación del Módelo que incluya la línea de base, los Indicadores de Procesos e impacto de carácter técnico y financiero a 2019</t>
  </si>
  <si>
    <t>Realizar las acciones necesarias para el mantenimiento y sostenibilidad del Sistema Integrado de Gestión y el Desarrollo Institucional</t>
  </si>
  <si>
    <t>DIRECCIÓN DE URGENCIAS Y EMERGENCIAS</t>
  </si>
  <si>
    <t>Desarrollar las acciones de competencia del sector salud establecidas en la normatividad vigente frente a eventos de aglomeraciones de público.</t>
  </si>
  <si>
    <t>Actualizar e implementar los Planes de Preparación y Respuesta y Protocolos de Prevención Distrital del sector salud incluyendo el componente de salud mental.</t>
  </si>
  <si>
    <t>Diseñar e implementar las acciones de formación y entrenamiento para el fortalecimiento de los actores del Sistema de Emergencias Médicas y la comunidad, en busca de la preparación para la respuesta ante situaciones de urgencias, emergencias y desastres.</t>
  </si>
  <si>
    <t>Regular las urgencias médicas del Distrito que ingresan a través del Número Único de Emergencias y Desastres 123, articulando los actores del Sistema General de Seguridad Social en Salud, que deben contribuir en la atención adecuada y oportuna de los pacientes que requieren atención en situaciones de urgencia, emergencias y desastres.</t>
  </si>
  <si>
    <t>Evaluar el Plan Hospitalario de Emergencia de  las Subredes Integradas de Servicios de Salud  y las clínicas-hospitales privadas que voluntariamente se adhieran al proceso en el Distrito Capital, asesorandoles en los aspectos pertinentes.</t>
  </si>
  <si>
    <t>Realizar las acciones necesarias para el Mantenimiento y Sostenibilidad del Sistema Integrado de Gestión.</t>
  </si>
  <si>
    <t>Coordinar la Medicion del Desarrollo Institucional de la Secretaria Distrital de Salud.</t>
  </si>
  <si>
    <t>OFICINA DE ASUNTOS DISCIPLINARIOS</t>
  </si>
  <si>
    <t>A 31 de diciembre de 2017 se evaluará y tramitará el 100% de las quejas radicadas por los diferentes canales.</t>
  </si>
  <si>
    <t>Adelantar en un 70% a 31 de diciembre de 2017 las actuaciones disciplinarias inherentes a las investigaciones que se aperturen durante el año 2017.</t>
  </si>
  <si>
    <t>A 31 de Diciembre de 2017 desarrollar en un 60% estrategías pedagogicas dirigidas a los servidores públicos, contratistas y colaboradores de la entidad que promueban y fortalezcan la disiciplina preventiva.</t>
  </si>
  <si>
    <t>OFICINA DE COMUNICACIONES</t>
  </si>
  <si>
    <t>Efectuar seguimiento a la adecuada gestión de los procesos de la entidad a través de la evaluación a los mismos.</t>
  </si>
  <si>
    <t>Promover la cultura del Autocontrol en la SDS</t>
  </si>
  <si>
    <t>Coordinar la Medición del Desarrollo Institucional de la Secretaría Distrital de Salud</t>
  </si>
  <si>
    <t>OFICINA DE CONTROL INTERNO</t>
  </si>
  <si>
    <t>OFICINA JURIDICA</t>
  </si>
  <si>
    <t>Gestionar el trámite de las acciones de tutela y desacatos interpuestas en contra de la SDS.</t>
  </si>
  <si>
    <t xml:space="preserve">Prestar asesoría jurídica a la Secretaría Distrital de Salud - Fondo Financiero Distrital de Salud  y a las diferentes areas de la entidad frente a problematicas de caracter juridico </t>
  </si>
  <si>
    <t>Ejercer la representación judical y extrajudicial de los procesos que vinculen a la Entidad en los estrados judiciales y en las instancias administrativas, de conformidad con la delegación y bajo las directrices e instructivos que en materia de defensa judicial se establezcan.</t>
  </si>
  <si>
    <t>Dar trámite a los recursos de apelación interpuestos contra decisiones emitidas por cualquier dependencia de la Secretaría Distrital de Salud o los recursos de reposición que se tramitan en proceso de única instancia ante el Secretario de Despacho.</t>
  </si>
  <si>
    <t>DIRECCIÓN DE PROVISIÓN DE SERVICIOS</t>
  </si>
  <si>
    <t>DIRECCIÓN DE ANÁLISIS DE ENTIDADES PÚBLICAS DEL SECTOR SALUD</t>
  </si>
  <si>
    <t>Contar con el diseño técnico, operativo, legal y financiero del esquema; poner en marcha y tener una operación completa y consolidada del nuevo esquema de rutas integrales de atención, al finalizar el segundo año de operación (2017) en todas las subredes integradas de servicios de salud</t>
  </si>
  <si>
    <t xml:space="preserve">Contar con el diseño, la operación completa y consolidada, el monitoreo y evaluación del nuevo modelo de atención en salud para Bogotá D.C. </t>
  </si>
  <si>
    <t>Incrementar en un 15% la tasa de donación de órganos actual  a 2024</t>
  </si>
  <si>
    <t>Garantizar el 100% de la atención integral de prestación de servicios demandados en salud mental en las cuatros subredes integradas de servicio de salud de acuerdo a la Ley 1616 de 2013, dentro de los servicios demandados</t>
  </si>
  <si>
    <t>Asesorar y coordinar con las dependencias de la Secretaría Distrital de Salud  y las Subredes, la difusión permanente, oportuna y clara de información de interés público en salud, por medio de estrategias de comunicación que permitan posicionar temas relacionados con las principales metas del plan territorial de salud.</t>
  </si>
  <si>
    <t>Coordinar la comunicación al interior de la entidad, mediante la difusión permanente, oportuna y clara de información de interés institucional y el desarrollo de estrategias de comunicación que permitan el fortalecimiento institucional, la gobernanza y rectoría en salud</t>
  </si>
  <si>
    <t>Desarrollar acciones orientadas al fortalecimiento de la generación de conocimiento de las relaciones entre las condiciones, calidad de vida , salud y enfermedad  para la definición, implementación, evaluación de politicas, planes y programas.</t>
  </si>
  <si>
    <t xml:space="preserve">Realizar las acciones necesarias para el Mantenimiento y Fortalecimiento de la Vigilancia de la Salud Publica en el Distrito capital. </t>
  </si>
  <si>
    <t xml:space="preserve">Fortalecer la gestión y generación del conocimiento, en el marco de las competencias de la Subsecretaria de Salud Pública. </t>
  </si>
  <si>
    <t xml:space="preserve">Contar con  estrategias y/o metodologías para el análisis, seguimiento y evaluación de políticas públicas y planes, de acuerdo a los lineamientos y normatividad existentes </t>
  </si>
  <si>
    <t>Realizar con calidad los analísis asociados a lo  procesos del Laboratorio de Salud Pública, como apoyo de la VSP</t>
  </si>
  <si>
    <t>Ejecutado II Trimestre</t>
  </si>
  <si>
    <t>Total programado</t>
  </si>
  <si>
    <t>Total Ejecutado</t>
  </si>
  <si>
    <t>Cumplimiento</t>
  </si>
  <si>
    <t>DSCO</t>
  </si>
  <si>
    <t>DTHO</t>
  </si>
  <si>
    <t>DTIC</t>
  </si>
  <si>
    <t>DUES</t>
  </si>
  <si>
    <t>OAD</t>
  </si>
  <si>
    <t>OCI</t>
  </si>
  <si>
    <t>OJUR</t>
  </si>
  <si>
    <t>DPIYC</t>
  </si>
  <si>
    <t>DADMI</t>
  </si>
  <si>
    <t>DAEPSS</t>
  </si>
  <si>
    <t>DASS</t>
  </si>
  <si>
    <t>DCSS</t>
  </si>
  <si>
    <t>DEPI</t>
  </si>
  <si>
    <t>DFIN</t>
  </si>
  <si>
    <t>DIT</t>
  </si>
  <si>
    <t>DPS</t>
  </si>
  <si>
    <t>DPGS</t>
  </si>
  <si>
    <t>DSCI</t>
  </si>
  <si>
    <t>DPSS</t>
  </si>
  <si>
    <t>OCOM</t>
  </si>
  <si>
    <t xml:space="preserve">CONSOLIDADO GESTIÓN SEGUNDO TRIMESTRE 2017 
</t>
  </si>
  <si>
    <t>CONSOLIDADO GESTIÓN SEGUNDO TRIMESTRE 2017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</si>
</sst>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justify" vertical="top" wrapText="1"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justify" vertical="center" wrapText="1"/>
      <protection/>
    </xf>
    <xf numFmtId="1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Font="1" applyFill="1" applyBorder="1" applyAlignment="1">
      <alignment horizontal="justify" vertical="center" wrapText="1"/>
    </xf>
    <xf numFmtId="1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0" fontId="6" fillId="33" borderId="11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10" fontId="6" fillId="33" borderId="11" xfId="54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top" wrapText="1"/>
    </xf>
    <xf numFmtId="0" fontId="54" fillId="0" borderId="14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SEGUNDO TRIMESTRE 2017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90"/>
    </c:view3D>
    <c:plotArea>
      <c:layout>
        <c:manualLayout>
          <c:xMode val="edge"/>
          <c:yMode val="edge"/>
          <c:x val="0.0125"/>
          <c:y val="0.1025"/>
          <c:w val="0.973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resumen!$C$3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resumen!$B$4:$B$23</c:f>
              <c:strCache/>
            </c:strRef>
          </c:cat>
          <c:val>
            <c:numRef>
              <c:f>resumen!$C$4:$C$23</c:f>
              <c:numCache/>
            </c:numRef>
          </c:val>
          <c:shape val="box"/>
        </c:ser>
        <c:ser>
          <c:idx val="1"/>
          <c:order val="1"/>
          <c:tx>
            <c:strRef>
              <c:f>resumen!$D$3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resumen!$B$4:$B$23</c:f>
              <c:strCache/>
            </c:strRef>
          </c:cat>
          <c:val>
            <c:numRef>
              <c:f>resumen!$D$4:$D$23</c:f>
              <c:numCache/>
            </c:numRef>
          </c:val>
          <c:shape val="box"/>
        </c:ser>
        <c:ser>
          <c:idx val="2"/>
          <c:order val="2"/>
          <c:tx>
            <c:strRef>
              <c:f>resumen!$E$3</c:f>
              <c:strCache>
                <c:ptCount val="1"/>
                <c:pt idx="0">
                  <c:v>Cumplimiento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resumen!$B$4:$B$23</c:f>
              <c:strCache/>
            </c:strRef>
          </c:cat>
          <c:val>
            <c:numRef>
              <c:f>resumen!$E$4:$E$23</c:f>
              <c:numCache/>
            </c:numRef>
          </c:val>
          <c:shape val="box"/>
        </c:ser>
        <c:gapWidth val="219"/>
        <c:shape val="box"/>
        <c:axId val="18806140"/>
        <c:axId val="35037533"/>
      </c:bar3D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0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"/>
          <c:y val="0.93775"/>
          <c:w val="0.424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</xdr:col>
      <xdr:colOff>800100</xdr:colOff>
      <xdr:row>1</xdr:row>
      <xdr:rowOff>847725</xdr:rowOff>
    </xdr:to>
    <xdr:pic>
      <xdr:nvPicPr>
        <xdr:cNvPr id="1" name="Imagen 1" descr="Logo S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527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1</xdr:row>
      <xdr:rowOff>276225</xdr:rowOff>
    </xdr:from>
    <xdr:to>
      <xdr:col>2</xdr:col>
      <xdr:colOff>342900</xdr:colOff>
      <xdr:row>1</xdr:row>
      <xdr:rowOff>1019175</xdr:rowOff>
    </xdr:to>
    <xdr:pic>
      <xdr:nvPicPr>
        <xdr:cNvPr id="1" name="Imagen 1" descr="Logo S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66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</xdr:row>
      <xdr:rowOff>619125</xdr:rowOff>
    </xdr:from>
    <xdr:to>
      <xdr:col>15</xdr:col>
      <xdr:colOff>352425</xdr:colOff>
      <xdr:row>21</xdr:row>
      <xdr:rowOff>0</xdr:rowOff>
    </xdr:to>
    <xdr:graphicFrame>
      <xdr:nvGraphicFramePr>
        <xdr:cNvPr id="2" name="Gráfico 1"/>
        <xdr:cNvGraphicFramePr/>
      </xdr:nvGraphicFramePr>
      <xdr:xfrm>
        <a:off x="7124700" y="809625"/>
        <a:ext cx="74199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2"/>
  <sheetViews>
    <sheetView view="pageBreakPreview" zoomScale="90" zoomScaleSheetLayoutView="90" zoomScalePageLayoutView="0" workbookViewId="0" topLeftCell="A2">
      <pane ySplit="3" topLeftCell="A126" activePane="bottomLeft" state="frozen"/>
      <selection pane="topLeft" activeCell="A2" sqref="A2"/>
      <selection pane="bottomLeft" activeCell="I134" sqref="I134"/>
    </sheetView>
  </sheetViews>
  <sheetFormatPr defaultColWidth="11.421875" defaultRowHeight="15"/>
  <cols>
    <col min="2" max="2" width="34.00390625" style="1" customWidth="1"/>
    <col min="3" max="3" width="77.421875" style="0" customWidth="1"/>
    <col min="4" max="6" width="13.57421875" style="2" customWidth="1"/>
    <col min="7" max="7" width="13.28125" style="2" customWidth="1"/>
    <col min="8" max="8" width="11.421875" style="2" customWidth="1"/>
    <col min="9" max="9" width="12.421875" style="2" customWidth="1"/>
    <col min="10" max="10" width="11.421875" style="2" customWidth="1"/>
    <col min="11" max="11" width="15.28125" style="2" customWidth="1"/>
    <col min="12" max="12" width="8.7109375" style="0" customWidth="1"/>
  </cols>
  <sheetData>
    <row r="2" spans="2:11" ht="84.75" customHeight="1">
      <c r="B2" s="38" t="s">
        <v>136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" customHeight="1">
      <c r="B3" s="40" t="s">
        <v>0</v>
      </c>
      <c r="C3" s="42" t="s">
        <v>1</v>
      </c>
      <c r="D3" s="44" t="s">
        <v>2</v>
      </c>
      <c r="E3" s="45"/>
      <c r="F3" s="45"/>
      <c r="G3" s="45"/>
      <c r="H3" s="45"/>
      <c r="I3" s="45"/>
      <c r="J3" s="45"/>
      <c r="K3" s="45"/>
    </row>
    <row r="4" spans="2:11" ht="25.5">
      <c r="B4" s="41"/>
      <c r="C4" s="43"/>
      <c r="D4" s="23" t="s">
        <v>3</v>
      </c>
      <c r="E4" s="23" t="s">
        <v>14</v>
      </c>
      <c r="F4" s="23" t="s">
        <v>15</v>
      </c>
      <c r="G4" s="23" t="s">
        <v>4</v>
      </c>
      <c r="H4" s="31" t="s">
        <v>112</v>
      </c>
      <c r="I4" s="37" t="s">
        <v>113</v>
      </c>
      <c r="J4" s="37" t="s">
        <v>114</v>
      </c>
      <c r="K4" s="32" t="s">
        <v>5</v>
      </c>
    </row>
    <row r="5" spans="2:11" ht="36" customHeight="1">
      <c r="B5" s="46" t="s">
        <v>50</v>
      </c>
      <c r="C5" s="3" t="s">
        <v>6</v>
      </c>
      <c r="D5" s="4">
        <v>0.72</v>
      </c>
      <c r="E5" s="4">
        <v>0.145</v>
      </c>
      <c r="F5" s="4">
        <v>0.145</v>
      </c>
      <c r="G5" s="4">
        <v>0.235</v>
      </c>
      <c r="H5" s="4">
        <v>0.235</v>
      </c>
      <c r="I5" s="4">
        <f>+E5+G5</f>
        <v>0.38</v>
      </c>
      <c r="J5" s="4">
        <f>+F5+H5</f>
        <v>0.38</v>
      </c>
      <c r="K5" s="4"/>
    </row>
    <row r="6" spans="2:11" ht="36" customHeight="1">
      <c r="B6" s="47"/>
      <c r="C6" s="3" t="s">
        <v>7</v>
      </c>
      <c r="D6" s="4">
        <v>0.28</v>
      </c>
      <c r="E6" s="4">
        <v>0.13</v>
      </c>
      <c r="F6" s="4">
        <v>0.13</v>
      </c>
      <c r="G6" s="4">
        <v>0.03</v>
      </c>
      <c r="H6" s="4">
        <v>0.03</v>
      </c>
      <c r="I6" s="4">
        <f>+E6+G6</f>
        <v>0.16</v>
      </c>
      <c r="J6" s="4">
        <f>+F6+H6</f>
        <v>0.16</v>
      </c>
      <c r="K6" s="4"/>
    </row>
    <row r="7" spans="2:11" ht="15">
      <c r="B7" s="22"/>
      <c r="C7" s="13" t="s">
        <v>28</v>
      </c>
      <c r="D7" s="11">
        <f aca="true" t="shared" si="0" ref="D7:J7">SUM(D5:D6)</f>
        <v>1</v>
      </c>
      <c r="E7" s="11">
        <f t="shared" si="0"/>
        <v>0.275</v>
      </c>
      <c r="F7" s="11">
        <f t="shared" si="0"/>
        <v>0.275</v>
      </c>
      <c r="G7" s="11">
        <f t="shared" si="0"/>
        <v>0.265</v>
      </c>
      <c r="H7" s="11">
        <f t="shared" si="0"/>
        <v>0.265</v>
      </c>
      <c r="I7" s="11">
        <f t="shared" si="0"/>
        <v>0.54</v>
      </c>
      <c r="J7" s="11">
        <f t="shared" si="0"/>
        <v>0.54</v>
      </c>
      <c r="K7" s="11">
        <f>+(J7*1)/I7</f>
        <v>1</v>
      </c>
    </row>
    <row r="8" spans="2:11" ht="42.75">
      <c r="B8" s="46" t="s">
        <v>51</v>
      </c>
      <c r="C8" s="9" t="s">
        <v>8</v>
      </c>
      <c r="D8" s="6">
        <v>0.2</v>
      </c>
      <c r="E8" s="6">
        <v>0.0354</v>
      </c>
      <c r="F8" s="6">
        <v>0.0354</v>
      </c>
      <c r="G8" s="6">
        <v>0.038</v>
      </c>
      <c r="H8" s="6">
        <v>0.038</v>
      </c>
      <c r="I8" s="4">
        <f aca="true" t="shared" si="1" ref="I8:J13">+E8+G8</f>
        <v>0.07339999999999999</v>
      </c>
      <c r="J8" s="4">
        <f t="shared" si="1"/>
        <v>0.07339999999999999</v>
      </c>
      <c r="K8" s="6"/>
    </row>
    <row r="9" spans="2:11" ht="42" customHeight="1">
      <c r="B9" s="48"/>
      <c r="C9" s="9" t="s">
        <v>9</v>
      </c>
      <c r="D9" s="6">
        <v>0.2</v>
      </c>
      <c r="E9" s="6">
        <v>0.05</v>
      </c>
      <c r="F9" s="6">
        <v>0.05</v>
      </c>
      <c r="G9" s="6">
        <v>0.05</v>
      </c>
      <c r="H9" s="6">
        <v>0.0495</v>
      </c>
      <c r="I9" s="4">
        <f t="shared" si="1"/>
        <v>0.1</v>
      </c>
      <c r="J9" s="4">
        <f t="shared" si="1"/>
        <v>0.0995</v>
      </c>
      <c r="K9" s="6"/>
    </row>
    <row r="10" spans="2:11" ht="42.75" customHeight="1">
      <c r="B10" s="48"/>
      <c r="C10" s="9" t="s">
        <v>10</v>
      </c>
      <c r="D10" s="6">
        <v>0.3</v>
      </c>
      <c r="E10" s="6">
        <v>0.025</v>
      </c>
      <c r="F10" s="6">
        <v>0.025</v>
      </c>
      <c r="G10" s="6">
        <v>0.115</v>
      </c>
      <c r="H10" s="6">
        <v>0.115</v>
      </c>
      <c r="I10" s="4">
        <f t="shared" si="1"/>
        <v>0.14</v>
      </c>
      <c r="J10" s="4">
        <f t="shared" si="1"/>
        <v>0.14</v>
      </c>
      <c r="K10" s="6"/>
    </row>
    <row r="11" spans="2:11" ht="40.5" customHeight="1">
      <c r="B11" s="48"/>
      <c r="C11" s="10" t="s">
        <v>11</v>
      </c>
      <c r="D11" s="6">
        <v>0.2</v>
      </c>
      <c r="E11" s="6">
        <v>0.05</v>
      </c>
      <c r="F11" s="6">
        <v>0.05</v>
      </c>
      <c r="G11" s="6">
        <v>0.05</v>
      </c>
      <c r="H11" s="6">
        <v>0.05</v>
      </c>
      <c r="I11" s="4">
        <f t="shared" si="1"/>
        <v>0.1</v>
      </c>
      <c r="J11" s="4">
        <f t="shared" si="1"/>
        <v>0.1</v>
      </c>
      <c r="K11" s="6"/>
    </row>
    <row r="12" spans="2:11" ht="42" customHeight="1">
      <c r="B12" s="48"/>
      <c r="C12" s="10" t="s">
        <v>12</v>
      </c>
      <c r="D12" s="6">
        <v>0.05</v>
      </c>
      <c r="E12" s="6">
        <v>0.015</v>
      </c>
      <c r="F12" s="6">
        <v>0.01375</v>
      </c>
      <c r="G12" s="6">
        <v>0.01</v>
      </c>
      <c r="H12" s="6">
        <v>0.0075</v>
      </c>
      <c r="I12" s="4">
        <f t="shared" si="1"/>
        <v>0.025</v>
      </c>
      <c r="J12" s="4">
        <f t="shared" si="1"/>
        <v>0.021249999999999998</v>
      </c>
      <c r="K12" s="6"/>
    </row>
    <row r="13" spans="2:11" ht="36" customHeight="1">
      <c r="B13" s="47"/>
      <c r="C13" s="9" t="s">
        <v>13</v>
      </c>
      <c r="D13" s="6">
        <v>0.05</v>
      </c>
      <c r="E13" s="6">
        <v>0.0125</v>
      </c>
      <c r="F13" s="6">
        <v>0.0125</v>
      </c>
      <c r="G13" s="6">
        <v>0.0125</v>
      </c>
      <c r="H13" s="6">
        <v>0.0125</v>
      </c>
      <c r="I13" s="4">
        <f t="shared" si="1"/>
        <v>0.025</v>
      </c>
      <c r="J13" s="4">
        <f t="shared" si="1"/>
        <v>0.025</v>
      </c>
      <c r="K13" s="6"/>
    </row>
    <row r="14" spans="2:11" ht="15">
      <c r="B14" s="22"/>
      <c r="C14" s="14" t="s">
        <v>28</v>
      </c>
      <c r="D14" s="11">
        <f aca="true" t="shared" si="2" ref="D14:J14">SUM(D8:D13)</f>
        <v>1</v>
      </c>
      <c r="E14" s="11">
        <f t="shared" si="2"/>
        <v>0.1879</v>
      </c>
      <c r="F14" s="11">
        <f t="shared" si="2"/>
        <v>0.18665</v>
      </c>
      <c r="G14" s="11">
        <f t="shared" si="2"/>
        <v>0.2755</v>
      </c>
      <c r="H14" s="11">
        <f t="shared" si="2"/>
        <v>0.2725</v>
      </c>
      <c r="I14" s="11">
        <f t="shared" si="2"/>
        <v>0.46340000000000003</v>
      </c>
      <c r="J14" s="11">
        <f t="shared" si="2"/>
        <v>0.45915000000000006</v>
      </c>
      <c r="K14" s="11">
        <f>+(J14*1)/I14</f>
        <v>0.9908286577470868</v>
      </c>
    </row>
    <row r="15" spans="2:11" ht="43.5" customHeight="1">
      <c r="B15" s="46" t="s">
        <v>100</v>
      </c>
      <c r="C15" s="5" t="s">
        <v>16</v>
      </c>
      <c r="D15" s="4">
        <v>0.05</v>
      </c>
      <c r="E15" s="4">
        <v>0</v>
      </c>
      <c r="F15" s="6">
        <v>0</v>
      </c>
      <c r="G15" s="6">
        <v>0.0175</v>
      </c>
      <c r="H15" s="6">
        <v>0.0175</v>
      </c>
      <c r="I15" s="4">
        <f aca="true" t="shared" si="3" ref="I15:J20">+E15+G15</f>
        <v>0.0175</v>
      </c>
      <c r="J15" s="4">
        <f t="shared" si="3"/>
        <v>0.0175</v>
      </c>
      <c r="K15" s="6"/>
    </row>
    <row r="16" spans="2:11" ht="36" customHeight="1">
      <c r="B16" s="48"/>
      <c r="C16" s="5" t="s">
        <v>17</v>
      </c>
      <c r="D16" s="4">
        <v>0.5</v>
      </c>
      <c r="E16" s="4">
        <v>0.0897</v>
      </c>
      <c r="F16" s="6">
        <v>0.0897</v>
      </c>
      <c r="G16" s="6">
        <v>0.1503</v>
      </c>
      <c r="H16" s="6">
        <v>0.1503</v>
      </c>
      <c r="I16" s="4">
        <f t="shared" si="3"/>
        <v>0.24</v>
      </c>
      <c r="J16" s="4">
        <f t="shared" si="3"/>
        <v>0.24</v>
      </c>
      <c r="K16" s="6"/>
    </row>
    <row r="17" spans="2:11" ht="36" customHeight="1">
      <c r="B17" s="48"/>
      <c r="C17" s="5" t="s">
        <v>18</v>
      </c>
      <c r="D17" s="4">
        <v>0.15</v>
      </c>
      <c r="E17" s="6">
        <v>0.0348</v>
      </c>
      <c r="F17" s="6">
        <v>0.034</v>
      </c>
      <c r="G17" s="6">
        <v>0.0564</v>
      </c>
      <c r="H17" s="6">
        <v>0.0564</v>
      </c>
      <c r="I17" s="4">
        <f t="shared" si="3"/>
        <v>0.0912</v>
      </c>
      <c r="J17" s="4">
        <f t="shared" si="3"/>
        <v>0.09040000000000001</v>
      </c>
      <c r="K17" s="6"/>
    </row>
    <row r="18" spans="2:11" ht="36" customHeight="1">
      <c r="B18" s="48"/>
      <c r="C18" s="5" t="s">
        <v>19</v>
      </c>
      <c r="D18" s="4">
        <v>0.15</v>
      </c>
      <c r="E18" s="4">
        <v>0</v>
      </c>
      <c r="F18" s="6">
        <v>0</v>
      </c>
      <c r="G18" s="6">
        <v>0.036</v>
      </c>
      <c r="H18" s="6">
        <v>0.036</v>
      </c>
      <c r="I18" s="4">
        <f t="shared" si="3"/>
        <v>0.036</v>
      </c>
      <c r="J18" s="4">
        <f t="shared" si="3"/>
        <v>0.036</v>
      </c>
      <c r="K18" s="6"/>
    </row>
    <row r="19" spans="2:11" ht="36" customHeight="1">
      <c r="B19" s="48"/>
      <c r="C19" s="5" t="s">
        <v>6</v>
      </c>
      <c r="D19" s="4">
        <v>0.1</v>
      </c>
      <c r="E19" s="4">
        <v>0.0383</v>
      </c>
      <c r="F19" s="6">
        <v>0.0383</v>
      </c>
      <c r="G19" s="6">
        <v>0.0247</v>
      </c>
      <c r="H19" s="6">
        <v>0.0247</v>
      </c>
      <c r="I19" s="4">
        <f t="shared" si="3"/>
        <v>0.063</v>
      </c>
      <c r="J19" s="4">
        <f t="shared" si="3"/>
        <v>0.063</v>
      </c>
      <c r="K19" s="6"/>
    </row>
    <row r="20" spans="2:11" ht="36" customHeight="1">
      <c r="B20" s="47"/>
      <c r="C20" s="5" t="s">
        <v>20</v>
      </c>
      <c r="D20" s="4">
        <v>0.05</v>
      </c>
      <c r="E20" s="4">
        <v>0.0133</v>
      </c>
      <c r="F20" s="6">
        <v>0.0133</v>
      </c>
      <c r="G20" s="6">
        <v>0</v>
      </c>
      <c r="H20" s="6">
        <v>0</v>
      </c>
      <c r="I20" s="4">
        <f t="shared" si="3"/>
        <v>0.0133</v>
      </c>
      <c r="J20" s="4">
        <f t="shared" si="3"/>
        <v>0.0133</v>
      </c>
      <c r="K20" s="6"/>
    </row>
    <row r="21" spans="2:11" ht="15">
      <c r="B21" s="22"/>
      <c r="C21" s="12" t="s">
        <v>28</v>
      </c>
      <c r="D21" s="11">
        <f aca="true" t="shared" si="4" ref="D21:J21">SUM(D15:D20)</f>
        <v>1</v>
      </c>
      <c r="E21" s="11">
        <f t="shared" si="4"/>
        <v>0.1761</v>
      </c>
      <c r="F21" s="11">
        <f t="shared" si="4"/>
        <v>0.1753</v>
      </c>
      <c r="G21" s="11">
        <f t="shared" si="4"/>
        <v>0.2849</v>
      </c>
      <c r="H21" s="11">
        <f t="shared" si="4"/>
        <v>0.2849</v>
      </c>
      <c r="I21" s="11">
        <f t="shared" si="4"/>
        <v>0.46099999999999997</v>
      </c>
      <c r="J21" s="11">
        <f t="shared" si="4"/>
        <v>0.46019999999999994</v>
      </c>
      <c r="K21" s="11">
        <f>+(J21*1)/I21</f>
        <v>0.9982646420824295</v>
      </c>
    </row>
    <row r="22" spans="2:11" ht="60" customHeight="1">
      <c r="B22" s="46" t="s">
        <v>52</v>
      </c>
      <c r="C22" s="5" t="s">
        <v>21</v>
      </c>
      <c r="D22" s="4">
        <v>0.9</v>
      </c>
      <c r="E22" s="6">
        <v>0.225</v>
      </c>
      <c r="F22" s="6">
        <v>0.225</v>
      </c>
      <c r="G22" s="6">
        <v>0.225</v>
      </c>
      <c r="H22" s="6">
        <v>0.225</v>
      </c>
      <c r="I22" s="4">
        <f aca="true" t="shared" si="5" ref="I22:J24">+E22+G22</f>
        <v>0.45</v>
      </c>
      <c r="J22" s="4">
        <f t="shared" si="5"/>
        <v>0.45</v>
      </c>
      <c r="K22" s="6"/>
    </row>
    <row r="23" spans="2:11" ht="36" customHeight="1">
      <c r="B23" s="48"/>
      <c r="C23" s="5" t="s">
        <v>22</v>
      </c>
      <c r="D23" s="4">
        <v>0.05</v>
      </c>
      <c r="E23" s="6">
        <v>0.011</v>
      </c>
      <c r="F23" s="6">
        <v>0.0106</v>
      </c>
      <c r="G23" s="6">
        <v>0.0125</v>
      </c>
      <c r="H23" s="6">
        <v>0.0125</v>
      </c>
      <c r="I23" s="4">
        <f t="shared" si="5"/>
        <v>0.0235</v>
      </c>
      <c r="J23" s="4">
        <f t="shared" si="5"/>
        <v>0.023100000000000002</v>
      </c>
      <c r="K23" s="6"/>
    </row>
    <row r="24" spans="2:11" ht="36" customHeight="1">
      <c r="B24" s="47"/>
      <c r="C24" s="5" t="s">
        <v>23</v>
      </c>
      <c r="D24" s="4">
        <v>0.05</v>
      </c>
      <c r="E24" s="6">
        <v>0.013</v>
      </c>
      <c r="F24" s="6">
        <v>0.0125</v>
      </c>
      <c r="G24" s="6">
        <v>0.0125</v>
      </c>
      <c r="H24" s="6">
        <v>0.0125</v>
      </c>
      <c r="I24" s="4">
        <f t="shared" si="5"/>
        <v>0.025500000000000002</v>
      </c>
      <c r="J24" s="4">
        <f t="shared" si="5"/>
        <v>0.025</v>
      </c>
      <c r="K24" s="6"/>
    </row>
    <row r="25" spans="2:11" ht="15">
      <c r="B25" s="22"/>
      <c r="C25" s="12" t="s">
        <v>28</v>
      </c>
      <c r="D25" s="15">
        <f aca="true" t="shared" si="6" ref="D25:I25">SUM(D22:D24)</f>
        <v>1</v>
      </c>
      <c r="E25" s="15">
        <f t="shared" si="6"/>
        <v>0.24900000000000003</v>
      </c>
      <c r="F25" s="15">
        <f t="shared" si="6"/>
        <v>0.24810000000000001</v>
      </c>
      <c r="G25" s="15">
        <f t="shared" si="6"/>
        <v>0.25</v>
      </c>
      <c r="H25" s="15">
        <f t="shared" si="6"/>
        <v>0.25</v>
      </c>
      <c r="I25" s="15">
        <f t="shared" si="6"/>
        <v>0.49900000000000005</v>
      </c>
      <c r="J25" s="11">
        <f aca="true" t="shared" si="7" ref="J25:J31">+F25+H25</f>
        <v>0.4981</v>
      </c>
      <c r="K25" s="11">
        <f>+(J25*1)/I25</f>
        <v>0.998196392785571</v>
      </c>
    </row>
    <row r="26" spans="2:11" ht="44.25" customHeight="1">
      <c r="B26" s="46" t="s">
        <v>53</v>
      </c>
      <c r="C26" s="7" t="s">
        <v>24</v>
      </c>
      <c r="D26" s="6">
        <v>0.2</v>
      </c>
      <c r="E26" s="6">
        <v>0.048</v>
      </c>
      <c r="F26" s="6">
        <v>0.0261</v>
      </c>
      <c r="G26" s="6">
        <v>0.046</v>
      </c>
      <c r="H26" s="33">
        <v>0.0272</v>
      </c>
      <c r="I26" s="4">
        <f aca="true" t="shared" si="8" ref="I26:I31">+E26+G26</f>
        <v>0.094</v>
      </c>
      <c r="J26" s="4">
        <f t="shared" si="7"/>
        <v>0.0533</v>
      </c>
      <c r="K26" s="6"/>
    </row>
    <row r="27" spans="2:11" ht="48.75" customHeight="1">
      <c r="B27" s="48"/>
      <c r="C27" s="7" t="s">
        <v>25</v>
      </c>
      <c r="D27" s="6">
        <v>0.3</v>
      </c>
      <c r="E27" s="6">
        <v>0.081</v>
      </c>
      <c r="F27" s="6">
        <v>0.043</v>
      </c>
      <c r="G27" s="6">
        <v>0.031</v>
      </c>
      <c r="H27" s="33">
        <v>0.0264</v>
      </c>
      <c r="I27" s="4">
        <f t="shared" si="8"/>
        <v>0.112</v>
      </c>
      <c r="J27" s="4">
        <f t="shared" si="7"/>
        <v>0.06939999999999999</v>
      </c>
      <c r="K27" s="6"/>
    </row>
    <row r="28" spans="2:11" ht="49.5" customHeight="1">
      <c r="B28" s="48"/>
      <c r="C28" s="8" t="s">
        <v>26</v>
      </c>
      <c r="D28" s="6">
        <v>0.25</v>
      </c>
      <c r="E28" s="6">
        <v>0.05</v>
      </c>
      <c r="F28" s="6">
        <v>0.045</v>
      </c>
      <c r="G28" s="6">
        <v>0.038</v>
      </c>
      <c r="H28" s="35">
        <v>0.032</v>
      </c>
      <c r="I28" s="4">
        <f t="shared" si="8"/>
        <v>0.088</v>
      </c>
      <c r="J28" s="4">
        <f t="shared" si="7"/>
        <v>0.077</v>
      </c>
      <c r="K28" s="6"/>
    </row>
    <row r="29" spans="2:11" ht="39" customHeight="1">
      <c r="B29" s="48"/>
      <c r="C29" s="8" t="s">
        <v>27</v>
      </c>
      <c r="D29" s="6">
        <v>0.1</v>
      </c>
      <c r="E29" s="6">
        <v>0.025</v>
      </c>
      <c r="F29" s="6">
        <v>0.025</v>
      </c>
      <c r="G29" s="6">
        <v>0.02</v>
      </c>
      <c r="H29" s="34">
        <v>0.02</v>
      </c>
      <c r="I29" s="4">
        <f t="shared" si="8"/>
        <v>0.045</v>
      </c>
      <c r="J29" s="4">
        <f t="shared" si="7"/>
        <v>0.045</v>
      </c>
      <c r="K29" s="6"/>
    </row>
    <row r="30" spans="2:11" ht="36" customHeight="1">
      <c r="B30" s="48"/>
      <c r="C30" s="8" t="s">
        <v>6</v>
      </c>
      <c r="D30" s="6">
        <v>0.1</v>
      </c>
      <c r="E30" s="6">
        <v>0.025</v>
      </c>
      <c r="F30" s="6">
        <v>0.025</v>
      </c>
      <c r="G30" s="6">
        <v>0.01</v>
      </c>
      <c r="H30" s="35">
        <v>0.0097</v>
      </c>
      <c r="I30" s="4">
        <f t="shared" si="8"/>
        <v>0.035</v>
      </c>
      <c r="J30" s="4">
        <f t="shared" si="7"/>
        <v>0.0347</v>
      </c>
      <c r="K30" s="6"/>
    </row>
    <row r="31" spans="2:11" ht="36" customHeight="1">
      <c r="B31" s="47"/>
      <c r="C31" s="8" t="s">
        <v>7</v>
      </c>
      <c r="D31" s="6">
        <v>0.05</v>
      </c>
      <c r="E31" s="6">
        <v>0.0125</v>
      </c>
      <c r="F31" s="6">
        <v>0.0125</v>
      </c>
      <c r="G31" s="6">
        <v>0.0125</v>
      </c>
      <c r="H31" s="33">
        <v>0.0125</v>
      </c>
      <c r="I31" s="4">
        <f t="shared" si="8"/>
        <v>0.025</v>
      </c>
      <c r="J31" s="4">
        <f t="shared" si="7"/>
        <v>0.025</v>
      </c>
      <c r="K31" s="6"/>
    </row>
    <row r="32" spans="2:11" ht="15">
      <c r="B32" s="22"/>
      <c r="C32" s="12" t="s">
        <v>28</v>
      </c>
      <c r="D32" s="15">
        <f aca="true" t="shared" si="9" ref="D32:J32">SUM(D26:D31)</f>
        <v>1</v>
      </c>
      <c r="E32" s="15">
        <f t="shared" si="9"/>
        <v>0.2415</v>
      </c>
      <c r="F32" s="15">
        <f t="shared" si="9"/>
        <v>0.1766</v>
      </c>
      <c r="G32" s="15">
        <f t="shared" si="9"/>
        <v>0.1575</v>
      </c>
      <c r="H32" s="15">
        <f t="shared" si="9"/>
        <v>0.1278</v>
      </c>
      <c r="I32" s="15">
        <f t="shared" si="9"/>
        <v>0.399</v>
      </c>
      <c r="J32" s="15">
        <f t="shared" si="9"/>
        <v>0.3044</v>
      </c>
      <c r="K32" s="11">
        <f>+(J32*1)/I32</f>
        <v>0.7629072681704261</v>
      </c>
    </row>
    <row r="33" spans="2:11" ht="57">
      <c r="B33" s="46" t="s">
        <v>54</v>
      </c>
      <c r="C33" s="5" t="s">
        <v>107</v>
      </c>
      <c r="D33" s="6">
        <v>0.1</v>
      </c>
      <c r="E33" s="6">
        <v>0.0225</v>
      </c>
      <c r="F33" s="6">
        <v>0.0225</v>
      </c>
      <c r="G33" s="6">
        <v>0.0245</v>
      </c>
      <c r="H33" s="6">
        <v>0.0245</v>
      </c>
      <c r="I33" s="4">
        <f aca="true" t="shared" si="10" ref="I33:J39">+E33+G33</f>
        <v>0.047</v>
      </c>
      <c r="J33" s="4">
        <f t="shared" si="10"/>
        <v>0.047</v>
      </c>
      <c r="K33" s="6"/>
    </row>
    <row r="34" spans="2:11" ht="36" customHeight="1">
      <c r="B34" s="48"/>
      <c r="C34" s="5" t="s">
        <v>108</v>
      </c>
      <c r="D34" s="6">
        <v>0.35</v>
      </c>
      <c r="E34" s="6">
        <v>0.08</v>
      </c>
      <c r="F34" s="6">
        <v>0.08</v>
      </c>
      <c r="G34" s="6">
        <v>0.09</v>
      </c>
      <c r="H34" s="6">
        <v>0.09</v>
      </c>
      <c r="I34" s="4">
        <f t="shared" si="10"/>
        <v>0.16999999999999998</v>
      </c>
      <c r="J34" s="4">
        <f t="shared" si="10"/>
        <v>0.16999999999999998</v>
      </c>
      <c r="K34" s="6"/>
    </row>
    <row r="35" spans="2:11" ht="36" customHeight="1">
      <c r="B35" s="48"/>
      <c r="C35" s="5" t="s">
        <v>109</v>
      </c>
      <c r="D35" s="6">
        <v>0.08</v>
      </c>
      <c r="E35" s="6">
        <v>0.025</v>
      </c>
      <c r="F35" s="6">
        <v>0.025</v>
      </c>
      <c r="G35" s="6">
        <v>0.02</v>
      </c>
      <c r="H35" s="6">
        <v>0.02</v>
      </c>
      <c r="I35" s="4">
        <f t="shared" si="10"/>
        <v>0.045</v>
      </c>
      <c r="J35" s="4">
        <f t="shared" si="10"/>
        <v>0.045</v>
      </c>
      <c r="K35" s="6"/>
    </row>
    <row r="36" spans="2:11" ht="36" customHeight="1">
      <c r="B36" s="48"/>
      <c r="C36" s="25" t="s">
        <v>110</v>
      </c>
      <c r="D36" s="6">
        <v>0.12</v>
      </c>
      <c r="E36" s="6">
        <v>0.04</v>
      </c>
      <c r="F36" s="6">
        <v>0.04</v>
      </c>
      <c r="G36" s="6">
        <v>0.02</v>
      </c>
      <c r="H36" s="6">
        <v>0.02</v>
      </c>
      <c r="I36" s="4">
        <f t="shared" si="10"/>
        <v>0.06</v>
      </c>
      <c r="J36" s="4">
        <f t="shared" si="10"/>
        <v>0.06</v>
      </c>
      <c r="K36" s="6"/>
    </row>
    <row r="37" spans="2:11" ht="36" customHeight="1">
      <c r="B37" s="48"/>
      <c r="C37" s="25" t="s">
        <v>111</v>
      </c>
      <c r="D37" s="6">
        <v>0.2</v>
      </c>
      <c r="E37" s="6">
        <v>0.05</v>
      </c>
      <c r="F37" s="6">
        <v>0.05</v>
      </c>
      <c r="G37" s="6">
        <v>0.05</v>
      </c>
      <c r="H37" s="6">
        <v>0.05</v>
      </c>
      <c r="I37" s="4">
        <f t="shared" si="10"/>
        <v>0.1</v>
      </c>
      <c r="J37" s="4">
        <f t="shared" si="10"/>
        <v>0.1</v>
      </c>
      <c r="K37" s="6"/>
    </row>
    <row r="38" spans="2:11" ht="36" customHeight="1">
      <c r="B38" s="48"/>
      <c r="C38" s="25" t="s">
        <v>6</v>
      </c>
      <c r="D38" s="6">
        <v>0.1</v>
      </c>
      <c r="E38" s="6">
        <v>0.04</v>
      </c>
      <c r="F38" s="6">
        <v>0.04</v>
      </c>
      <c r="G38" s="6">
        <v>0.01</v>
      </c>
      <c r="H38" s="6">
        <v>0.01</v>
      </c>
      <c r="I38" s="4">
        <f t="shared" si="10"/>
        <v>0.05</v>
      </c>
      <c r="J38" s="4">
        <f t="shared" si="10"/>
        <v>0.05</v>
      </c>
      <c r="K38" s="6"/>
    </row>
    <row r="39" spans="2:11" ht="36" customHeight="1">
      <c r="B39" s="47"/>
      <c r="C39" s="25" t="s">
        <v>7</v>
      </c>
      <c r="D39" s="6">
        <v>0.05</v>
      </c>
      <c r="E39" s="6">
        <v>0.0125</v>
      </c>
      <c r="F39" s="6">
        <v>0.0125</v>
      </c>
      <c r="G39" s="6">
        <v>0.0125</v>
      </c>
      <c r="H39" s="6">
        <v>0.0125</v>
      </c>
      <c r="I39" s="4">
        <f t="shared" si="10"/>
        <v>0.025</v>
      </c>
      <c r="J39" s="4">
        <f t="shared" si="10"/>
        <v>0.025</v>
      </c>
      <c r="K39" s="6"/>
    </row>
    <row r="40" spans="2:11" ht="15">
      <c r="B40" s="22"/>
      <c r="C40" s="12" t="s">
        <v>28</v>
      </c>
      <c r="D40" s="15">
        <f aca="true" t="shared" si="11" ref="D40:J40">SUM(D33:D39)</f>
        <v>0.9999999999999999</v>
      </c>
      <c r="E40" s="15">
        <f t="shared" si="11"/>
        <v>0.27</v>
      </c>
      <c r="F40" s="15">
        <f t="shared" si="11"/>
        <v>0.27</v>
      </c>
      <c r="G40" s="15">
        <f t="shared" si="11"/>
        <v>0.22699999999999998</v>
      </c>
      <c r="H40" s="15">
        <f t="shared" si="11"/>
        <v>0.22699999999999998</v>
      </c>
      <c r="I40" s="15">
        <f t="shared" si="11"/>
        <v>0.49699999999999994</v>
      </c>
      <c r="J40" s="15">
        <f t="shared" si="11"/>
        <v>0.49699999999999994</v>
      </c>
      <c r="K40" s="11">
        <f>+(J40*1)/I40</f>
        <v>1</v>
      </c>
    </row>
    <row r="41" spans="2:11" ht="36" customHeight="1">
      <c r="B41" s="46" t="s">
        <v>55</v>
      </c>
      <c r="C41" s="5" t="s">
        <v>30</v>
      </c>
      <c r="D41" s="6">
        <v>0.1214</v>
      </c>
      <c r="E41" s="6">
        <v>0.0322</v>
      </c>
      <c r="F41" s="6">
        <v>0.0166</v>
      </c>
      <c r="G41" s="6">
        <v>0.049</v>
      </c>
      <c r="H41" s="6"/>
      <c r="I41" s="4">
        <f aca="true" t="shared" si="12" ref="I41:J48">+E41+G41</f>
        <v>0.0812</v>
      </c>
      <c r="J41" s="4">
        <f t="shared" si="12"/>
        <v>0.0166</v>
      </c>
      <c r="K41" s="6"/>
    </row>
    <row r="42" spans="2:11" ht="36" customHeight="1">
      <c r="B42" s="48"/>
      <c r="C42" s="5" t="s">
        <v>31</v>
      </c>
      <c r="D42" s="6">
        <v>0.1214</v>
      </c>
      <c r="E42" s="6">
        <v>0.012</v>
      </c>
      <c r="F42" s="6">
        <v>0.012</v>
      </c>
      <c r="G42" s="6">
        <v>0.0303</v>
      </c>
      <c r="H42" s="6"/>
      <c r="I42" s="4">
        <f t="shared" si="12"/>
        <v>0.042300000000000004</v>
      </c>
      <c r="J42" s="4">
        <f t="shared" si="12"/>
        <v>0.012</v>
      </c>
      <c r="K42" s="6"/>
    </row>
    <row r="43" spans="2:11" ht="41.25" customHeight="1">
      <c r="B43" s="48"/>
      <c r="C43" s="5" t="s">
        <v>32</v>
      </c>
      <c r="D43" s="6">
        <v>0.193</v>
      </c>
      <c r="E43" s="6">
        <v>0.0482</v>
      </c>
      <c r="F43" s="6">
        <v>0.0482</v>
      </c>
      <c r="G43" s="6">
        <v>0.0482</v>
      </c>
      <c r="H43" s="6"/>
      <c r="I43" s="4">
        <f t="shared" si="12"/>
        <v>0.0964</v>
      </c>
      <c r="J43" s="4">
        <f t="shared" si="12"/>
        <v>0.0482</v>
      </c>
      <c r="K43" s="6"/>
    </row>
    <row r="44" spans="2:11" ht="57" customHeight="1">
      <c r="B44" s="48"/>
      <c r="C44" s="5" t="s">
        <v>33</v>
      </c>
      <c r="D44" s="6">
        <v>0.1214</v>
      </c>
      <c r="E44" s="6">
        <v>0.0303</v>
      </c>
      <c r="F44" s="6">
        <v>0.0303</v>
      </c>
      <c r="G44" s="6">
        <v>0.0303</v>
      </c>
      <c r="H44" s="6"/>
      <c r="I44" s="4">
        <f t="shared" si="12"/>
        <v>0.0606</v>
      </c>
      <c r="J44" s="4">
        <f t="shared" si="12"/>
        <v>0.0303</v>
      </c>
      <c r="K44" s="6"/>
    </row>
    <row r="45" spans="2:11" ht="64.5" customHeight="1">
      <c r="B45" s="48"/>
      <c r="C45" s="5" t="s">
        <v>34</v>
      </c>
      <c r="D45" s="6">
        <v>0.1214</v>
      </c>
      <c r="E45" s="6">
        <v>0.0303</v>
      </c>
      <c r="F45" s="6">
        <v>0.0303</v>
      </c>
      <c r="G45" s="6">
        <v>0.0303</v>
      </c>
      <c r="H45" s="6"/>
      <c r="I45" s="4">
        <f t="shared" si="12"/>
        <v>0.0606</v>
      </c>
      <c r="J45" s="4">
        <f t="shared" si="12"/>
        <v>0.0303</v>
      </c>
      <c r="K45" s="6"/>
    </row>
    <row r="46" spans="2:11" ht="36" customHeight="1">
      <c r="B46" s="48"/>
      <c r="C46" s="5" t="s">
        <v>35</v>
      </c>
      <c r="D46" s="6">
        <v>0.1214</v>
      </c>
      <c r="E46" s="6">
        <v>0.0273</v>
      </c>
      <c r="F46" s="6">
        <v>0.001</v>
      </c>
      <c r="G46" s="6">
        <v>0.0312</v>
      </c>
      <c r="H46" s="6"/>
      <c r="I46" s="4">
        <f t="shared" si="12"/>
        <v>0.058499999999999996</v>
      </c>
      <c r="J46" s="4">
        <f t="shared" si="12"/>
        <v>0.001</v>
      </c>
      <c r="K46" s="6"/>
    </row>
    <row r="47" spans="2:11" ht="36" customHeight="1">
      <c r="B47" s="48"/>
      <c r="C47" s="5" t="s">
        <v>6</v>
      </c>
      <c r="D47" s="6">
        <v>0.1</v>
      </c>
      <c r="E47" s="6">
        <v>0.0278</v>
      </c>
      <c r="F47" s="6">
        <v>0.0268</v>
      </c>
      <c r="G47" s="6">
        <v>0.022</v>
      </c>
      <c r="H47" s="6"/>
      <c r="I47" s="4">
        <f t="shared" si="12"/>
        <v>0.0498</v>
      </c>
      <c r="J47" s="4">
        <f t="shared" si="12"/>
        <v>0.0268</v>
      </c>
      <c r="K47" s="6"/>
    </row>
    <row r="48" spans="2:11" ht="36" customHeight="1">
      <c r="B48" s="47"/>
      <c r="C48" s="5" t="s">
        <v>7</v>
      </c>
      <c r="D48" s="6">
        <v>0.1</v>
      </c>
      <c r="E48" s="6">
        <v>0.025</v>
      </c>
      <c r="F48" s="6">
        <v>0.025</v>
      </c>
      <c r="G48" s="6">
        <v>0</v>
      </c>
      <c r="H48" s="6"/>
      <c r="I48" s="4">
        <f t="shared" si="12"/>
        <v>0.025</v>
      </c>
      <c r="J48" s="4">
        <f t="shared" si="12"/>
        <v>0.025</v>
      </c>
      <c r="K48" s="6"/>
    </row>
    <row r="49" spans="2:11" ht="15">
      <c r="B49" s="22"/>
      <c r="C49" s="12" t="s">
        <v>28</v>
      </c>
      <c r="D49" s="15">
        <f aca="true" t="shared" si="13" ref="D49:J49">SUM(D41:D48)</f>
        <v>0.9999999999999998</v>
      </c>
      <c r="E49" s="15">
        <f t="shared" si="13"/>
        <v>0.23309999999999997</v>
      </c>
      <c r="F49" s="15">
        <f t="shared" si="13"/>
        <v>0.19019999999999998</v>
      </c>
      <c r="G49" s="15">
        <f t="shared" si="13"/>
        <v>0.2413</v>
      </c>
      <c r="H49" s="15">
        <f t="shared" si="13"/>
        <v>0</v>
      </c>
      <c r="I49" s="15">
        <f t="shared" si="13"/>
        <v>0.4744</v>
      </c>
      <c r="J49" s="15">
        <f t="shared" si="13"/>
        <v>0.19019999999999998</v>
      </c>
      <c r="K49" s="11">
        <f>+(J49*1)/I49</f>
        <v>0.40092748735244516</v>
      </c>
    </row>
    <row r="50" spans="2:11" ht="36" customHeight="1">
      <c r="B50" s="46" t="s">
        <v>56</v>
      </c>
      <c r="C50" s="5" t="s">
        <v>36</v>
      </c>
      <c r="D50" s="6">
        <v>0.3</v>
      </c>
      <c r="E50" s="6">
        <v>0.075</v>
      </c>
      <c r="F50" s="6">
        <v>0.0747</v>
      </c>
      <c r="G50" s="6">
        <v>0.075</v>
      </c>
      <c r="H50" s="6">
        <v>0.075</v>
      </c>
      <c r="I50" s="4">
        <f aca="true" t="shared" si="14" ref="I50:J54">+E50+G50</f>
        <v>0.15</v>
      </c>
      <c r="J50" s="4">
        <f t="shared" si="14"/>
        <v>0.1497</v>
      </c>
      <c r="K50" s="6"/>
    </row>
    <row r="51" spans="2:11" ht="36" customHeight="1">
      <c r="B51" s="48"/>
      <c r="C51" s="5" t="s">
        <v>37</v>
      </c>
      <c r="D51" s="6">
        <v>0.2</v>
      </c>
      <c r="E51" s="6">
        <v>0.09</v>
      </c>
      <c r="F51" s="6">
        <v>0.05</v>
      </c>
      <c r="G51" s="6">
        <v>0.03</v>
      </c>
      <c r="H51" s="6">
        <v>0.03</v>
      </c>
      <c r="I51" s="4">
        <f t="shared" si="14"/>
        <v>0.12</v>
      </c>
      <c r="J51" s="4">
        <f t="shared" si="14"/>
        <v>0.08</v>
      </c>
      <c r="K51" s="6"/>
    </row>
    <row r="52" spans="2:11" ht="36" customHeight="1">
      <c r="B52" s="48"/>
      <c r="C52" s="5" t="s">
        <v>38</v>
      </c>
      <c r="D52" s="6">
        <v>0.3</v>
      </c>
      <c r="E52" s="6">
        <v>0.075</v>
      </c>
      <c r="F52" s="6">
        <v>0.075</v>
      </c>
      <c r="G52" s="6">
        <v>0.075</v>
      </c>
      <c r="H52" s="6">
        <v>0.075</v>
      </c>
      <c r="I52" s="4">
        <f t="shared" si="14"/>
        <v>0.15</v>
      </c>
      <c r="J52" s="4">
        <f t="shared" si="14"/>
        <v>0.15</v>
      </c>
      <c r="K52" s="6"/>
    </row>
    <row r="53" spans="2:11" ht="36" customHeight="1">
      <c r="B53" s="48"/>
      <c r="C53" s="5" t="s">
        <v>6</v>
      </c>
      <c r="D53" s="6">
        <v>0.1</v>
      </c>
      <c r="E53" s="6">
        <v>0.0296</v>
      </c>
      <c r="F53" s="6">
        <v>0.0296</v>
      </c>
      <c r="G53" s="6">
        <v>0.0216</v>
      </c>
      <c r="H53" s="6">
        <v>0.0211</v>
      </c>
      <c r="I53" s="4">
        <f t="shared" si="14"/>
        <v>0.0512</v>
      </c>
      <c r="J53" s="4">
        <f t="shared" si="14"/>
        <v>0.0507</v>
      </c>
      <c r="K53" s="6"/>
    </row>
    <row r="54" spans="2:11" ht="36" customHeight="1">
      <c r="B54" s="47"/>
      <c r="C54" s="5" t="s">
        <v>7</v>
      </c>
      <c r="D54" s="6">
        <v>0.1</v>
      </c>
      <c r="E54" s="6">
        <v>0.02</v>
      </c>
      <c r="F54" s="6">
        <v>0.02</v>
      </c>
      <c r="G54" s="6">
        <v>0.04</v>
      </c>
      <c r="H54" s="6">
        <v>0.04</v>
      </c>
      <c r="I54" s="4">
        <f t="shared" si="14"/>
        <v>0.06</v>
      </c>
      <c r="J54" s="4">
        <f t="shared" si="14"/>
        <v>0.06</v>
      </c>
      <c r="K54" s="6"/>
    </row>
    <row r="55" spans="2:11" ht="15">
      <c r="B55" s="22"/>
      <c r="C55" s="12" t="s">
        <v>28</v>
      </c>
      <c r="D55" s="15">
        <f aca="true" t="shared" si="15" ref="D55:J55">SUM(D50:D54)</f>
        <v>1</v>
      </c>
      <c r="E55" s="15">
        <f t="shared" si="15"/>
        <v>0.2896</v>
      </c>
      <c r="F55" s="15">
        <f t="shared" si="15"/>
        <v>0.2493</v>
      </c>
      <c r="G55" s="15">
        <f t="shared" si="15"/>
        <v>0.2416</v>
      </c>
      <c r="H55" s="15">
        <f t="shared" si="15"/>
        <v>0.2411</v>
      </c>
      <c r="I55" s="15">
        <f t="shared" si="15"/>
        <v>0.5312000000000001</v>
      </c>
      <c r="J55" s="15">
        <f t="shared" si="15"/>
        <v>0.49040000000000006</v>
      </c>
      <c r="K55" s="11">
        <f>+(J55*1)/I55</f>
        <v>0.9231927710843373</v>
      </c>
    </row>
    <row r="56" spans="2:11" ht="56.25" customHeight="1">
      <c r="B56" s="46" t="s">
        <v>57</v>
      </c>
      <c r="C56" s="16" t="s">
        <v>39</v>
      </c>
      <c r="D56" s="6">
        <v>0.3</v>
      </c>
      <c r="E56" s="6">
        <v>0.05</v>
      </c>
      <c r="F56" s="6">
        <v>0.05</v>
      </c>
      <c r="G56" s="6">
        <v>0.09</v>
      </c>
      <c r="H56" s="6">
        <v>0.09</v>
      </c>
      <c r="I56" s="4">
        <f aca="true" t="shared" si="16" ref="I56:J60">+E56+G56</f>
        <v>0.14</v>
      </c>
      <c r="J56" s="4">
        <f t="shared" si="16"/>
        <v>0.14</v>
      </c>
      <c r="K56" s="6"/>
    </row>
    <row r="57" spans="2:11" ht="36" customHeight="1">
      <c r="B57" s="48"/>
      <c r="C57" s="16" t="s">
        <v>40</v>
      </c>
      <c r="D57" s="6">
        <v>0.3</v>
      </c>
      <c r="E57" s="6">
        <v>0.03</v>
      </c>
      <c r="F57" s="6">
        <v>0.03</v>
      </c>
      <c r="G57" s="6">
        <v>0.135</v>
      </c>
      <c r="H57" s="6">
        <v>0.075</v>
      </c>
      <c r="I57" s="4">
        <f t="shared" si="16"/>
        <v>0.165</v>
      </c>
      <c r="J57" s="4">
        <f t="shared" si="16"/>
        <v>0.105</v>
      </c>
      <c r="K57" s="6"/>
    </row>
    <row r="58" spans="2:11" ht="36" customHeight="1">
      <c r="B58" s="48"/>
      <c r="C58" s="16" t="s">
        <v>41</v>
      </c>
      <c r="D58" s="6">
        <v>0.3</v>
      </c>
      <c r="E58" s="6">
        <v>0.075</v>
      </c>
      <c r="F58" s="6">
        <v>0.075</v>
      </c>
      <c r="G58" s="6">
        <v>0.075</v>
      </c>
      <c r="H58" s="6">
        <v>0.075</v>
      </c>
      <c r="I58" s="4">
        <f t="shared" si="16"/>
        <v>0.15</v>
      </c>
      <c r="J58" s="4">
        <f t="shared" si="16"/>
        <v>0.15</v>
      </c>
      <c r="K58" s="6"/>
    </row>
    <row r="59" spans="2:11" ht="36" customHeight="1">
      <c r="B59" s="48"/>
      <c r="C59" s="16" t="s">
        <v>6</v>
      </c>
      <c r="D59" s="6">
        <v>0.05</v>
      </c>
      <c r="E59" s="6">
        <v>0.013</v>
      </c>
      <c r="F59" s="6">
        <v>0.013</v>
      </c>
      <c r="G59" s="6">
        <v>0.0107</v>
      </c>
      <c r="H59" s="6">
        <v>0.0107</v>
      </c>
      <c r="I59" s="4">
        <f t="shared" si="16"/>
        <v>0.0237</v>
      </c>
      <c r="J59" s="4">
        <f t="shared" si="16"/>
        <v>0.0237</v>
      </c>
      <c r="K59" s="6"/>
    </row>
    <row r="60" spans="2:11" ht="36" customHeight="1">
      <c r="B60" s="47"/>
      <c r="C60" s="16" t="s">
        <v>42</v>
      </c>
      <c r="D60" s="6">
        <v>0.05</v>
      </c>
      <c r="E60" s="6">
        <v>0.04</v>
      </c>
      <c r="F60" s="6">
        <v>0.04</v>
      </c>
      <c r="G60" s="6">
        <v>0</v>
      </c>
      <c r="H60" s="6">
        <v>0</v>
      </c>
      <c r="I60" s="4">
        <f t="shared" si="16"/>
        <v>0.04</v>
      </c>
      <c r="J60" s="4">
        <f t="shared" si="16"/>
        <v>0.04</v>
      </c>
      <c r="K60" s="6"/>
    </row>
    <row r="61" spans="2:11" ht="15">
      <c r="B61" s="22"/>
      <c r="C61" s="12" t="s">
        <v>28</v>
      </c>
      <c r="D61" s="15">
        <f aca="true" t="shared" si="17" ref="D61:J61">SUM(D56:D60)</f>
        <v>1</v>
      </c>
      <c r="E61" s="15">
        <f t="shared" si="17"/>
        <v>0.20800000000000002</v>
      </c>
      <c r="F61" s="15">
        <f t="shared" si="17"/>
        <v>0.20800000000000002</v>
      </c>
      <c r="G61" s="15">
        <f t="shared" si="17"/>
        <v>0.3107</v>
      </c>
      <c r="H61" s="15">
        <f t="shared" si="17"/>
        <v>0.2507</v>
      </c>
      <c r="I61" s="15">
        <f t="shared" si="17"/>
        <v>0.5187</v>
      </c>
      <c r="J61" s="15">
        <f t="shared" si="17"/>
        <v>0.4587</v>
      </c>
      <c r="K61" s="11">
        <f>+(J61*1)/I61</f>
        <v>0.8843262001156738</v>
      </c>
    </row>
    <row r="62" spans="2:11" ht="71.25">
      <c r="B62" s="46" t="s">
        <v>58</v>
      </c>
      <c r="C62" s="3" t="s">
        <v>43</v>
      </c>
      <c r="D62" s="6">
        <v>0.15</v>
      </c>
      <c r="E62" s="6">
        <v>0.023</v>
      </c>
      <c r="F62" s="6">
        <v>0.022</v>
      </c>
      <c r="G62" s="6">
        <v>0.062</v>
      </c>
      <c r="H62" s="6"/>
      <c r="I62" s="4">
        <f aca="true" t="shared" si="18" ref="I62:J69">+E62+G62</f>
        <v>0.08499999999999999</v>
      </c>
      <c r="J62" s="4">
        <f t="shared" si="18"/>
        <v>0.022</v>
      </c>
      <c r="K62" s="6"/>
    </row>
    <row r="63" spans="2:11" ht="57">
      <c r="B63" s="48"/>
      <c r="C63" s="3" t="s">
        <v>44</v>
      </c>
      <c r="D63" s="6">
        <v>0.2</v>
      </c>
      <c r="E63" s="6">
        <v>0.05</v>
      </c>
      <c r="F63" s="6">
        <v>0.05</v>
      </c>
      <c r="G63" s="6">
        <v>0.048</v>
      </c>
      <c r="H63" s="6"/>
      <c r="I63" s="4">
        <f t="shared" si="18"/>
        <v>0.098</v>
      </c>
      <c r="J63" s="4">
        <f t="shared" si="18"/>
        <v>0.05</v>
      </c>
      <c r="K63" s="6"/>
    </row>
    <row r="64" spans="2:11" ht="57">
      <c r="B64" s="48"/>
      <c r="C64" s="3" t="s">
        <v>45</v>
      </c>
      <c r="D64" s="6">
        <v>0.07</v>
      </c>
      <c r="E64" s="6">
        <v>0.008</v>
      </c>
      <c r="F64" s="6">
        <v>0.008</v>
      </c>
      <c r="G64" s="6">
        <v>0.014</v>
      </c>
      <c r="H64" s="6"/>
      <c r="I64" s="4">
        <f t="shared" si="18"/>
        <v>0.022</v>
      </c>
      <c r="J64" s="4">
        <f t="shared" si="18"/>
        <v>0.008</v>
      </c>
      <c r="K64" s="6"/>
    </row>
    <row r="65" spans="2:11" ht="57">
      <c r="B65" s="48"/>
      <c r="C65" s="3" t="s">
        <v>46</v>
      </c>
      <c r="D65" s="6">
        <v>0.08</v>
      </c>
      <c r="E65" s="6">
        <v>0.008</v>
      </c>
      <c r="F65" s="6">
        <v>0.008</v>
      </c>
      <c r="G65" s="6">
        <v>0.024</v>
      </c>
      <c r="H65" s="6"/>
      <c r="I65" s="4">
        <f t="shared" si="18"/>
        <v>0.032</v>
      </c>
      <c r="J65" s="4">
        <f t="shared" si="18"/>
        <v>0.008</v>
      </c>
      <c r="K65" s="6"/>
    </row>
    <row r="66" spans="2:11" ht="85.5">
      <c r="B66" s="48"/>
      <c r="C66" s="17" t="s">
        <v>47</v>
      </c>
      <c r="D66" s="6">
        <v>0.15</v>
      </c>
      <c r="E66" s="6">
        <v>0.0084</v>
      </c>
      <c r="F66" s="6">
        <v>0.008</v>
      </c>
      <c r="G66" s="6">
        <v>0.035</v>
      </c>
      <c r="H66" s="6"/>
      <c r="I66" s="4">
        <f t="shared" si="18"/>
        <v>0.0434</v>
      </c>
      <c r="J66" s="4">
        <f t="shared" si="18"/>
        <v>0.008</v>
      </c>
      <c r="K66" s="6"/>
    </row>
    <row r="67" spans="2:11" ht="85.5">
      <c r="B67" s="48"/>
      <c r="C67" s="3" t="s">
        <v>48</v>
      </c>
      <c r="D67" s="6">
        <v>0.15</v>
      </c>
      <c r="E67" s="6">
        <v>0.037</v>
      </c>
      <c r="F67" s="6">
        <v>0.0369</v>
      </c>
      <c r="G67" s="6">
        <v>0.043</v>
      </c>
      <c r="H67" s="6"/>
      <c r="I67" s="4">
        <f t="shared" si="18"/>
        <v>0.07999999999999999</v>
      </c>
      <c r="J67" s="4">
        <f t="shared" si="18"/>
        <v>0.0369</v>
      </c>
      <c r="K67" s="6"/>
    </row>
    <row r="68" spans="2:11" ht="28.5">
      <c r="B68" s="48"/>
      <c r="C68" s="3" t="s">
        <v>49</v>
      </c>
      <c r="D68" s="6">
        <v>0.1</v>
      </c>
      <c r="E68" s="6">
        <v>0.033</v>
      </c>
      <c r="F68" s="6">
        <v>0.025</v>
      </c>
      <c r="G68" s="6">
        <v>0.02</v>
      </c>
      <c r="H68" s="6"/>
      <c r="I68" s="4">
        <f t="shared" si="18"/>
        <v>0.053000000000000005</v>
      </c>
      <c r="J68" s="4">
        <f t="shared" si="18"/>
        <v>0.025</v>
      </c>
      <c r="K68" s="6"/>
    </row>
    <row r="69" spans="2:11" ht="36" customHeight="1">
      <c r="B69" s="47"/>
      <c r="C69" s="3" t="s">
        <v>7</v>
      </c>
      <c r="D69" s="6">
        <v>0.1</v>
      </c>
      <c r="E69" s="6">
        <v>0.038</v>
      </c>
      <c r="F69" s="6">
        <v>0</v>
      </c>
      <c r="G69" s="6">
        <v>0.008</v>
      </c>
      <c r="H69" s="6"/>
      <c r="I69" s="4">
        <f t="shared" si="18"/>
        <v>0.046</v>
      </c>
      <c r="J69" s="4">
        <f t="shared" si="18"/>
        <v>0</v>
      </c>
      <c r="K69" s="6"/>
    </row>
    <row r="70" spans="2:11" ht="15">
      <c r="B70" s="22"/>
      <c r="C70" s="13" t="s">
        <v>28</v>
      </c>
      <c r="D70" s="15">
        <f aca="true" t="shared" si="19" ref="D70:J70">SUM(D62:D69)</f>
        <v>1</v>
      </c>
      <c r="E70" s="15">
        <f t="shared" si="19"/>
        <v>0.20540000000000003</v>
      </c>
      <c r="F70" s="15">
        <f t="shared" si="19"/>
        <v>0.1579</v>
      </c>
      <c r="G70" s="15">
        <f t="shared" si="19"/>
        <v>0.25399999999999995</v>
      </c>
      <c r="H70" s="15">
        <f t="shared" si="19"/>
        <v>0</v>
      </c>
      <c r="I70" s="15">
        <f t="shared" si="19"/>
        <v>0.4593999999999999</v>
      </c>
      <c r="J70" s="15">
        <f t="shared" si="19"/>
        <v>0.1579</v>
      </c>
      <c r="K70" s="11">
        <f>+(J70*1)/I70</f>
        <v>0.3437091858946453</v>
      </c>
    </row>
    <row r="71" spans="2:11" ht="58.5" customHeight="1">
      <c r="B71" s="46" t="s">
        <v>59</v>
      </c>
      <c r="C71" s="3" t="s">
        <v>60</v>
      </c>
      <c r="D71" s="6">
        <v>0.45</v>
      </c>
      <c r="E71" s="6">
        <v>0.115</v>
      </c>
      <c r="F71" s="6">
        <v>0.115</v>
      </c>
      <c r="G71" s="6">
        <v>0.113</v>
      </c>
      <c r="H71" s="6">
        <v>0.113</v>
      </c>
      <c r="I71" s="4">
        <f aca="true" t="shared" si="20" ref="I71:J75">+E71+G71</f>
        <v>0.228</v>
      </c>
      <c r="J71" s="4">
        <f t="shared" si="20"/>
        <v>0.228</v>
      </c>
      <c r="K71" s="6"/>
    </row>
    <row r="72" spans="2:11" ht="36" customHeight="1">
      <c r="B72" s="48"/>
      <c r="C72" s="3" t="s">
        <v>61</v>
      </c>
      <c r="D72" s="6">
        <v>0.25</v>
      </c>
      <c r="E72" s="6">
        <v>0.0625</v>
      </c>
      <c r="F72" s="6">
        <v>0.0625</v>
      </c>
      <c r="G72" s="6">
        <v>0.0625</v>
      </c>
      <c r="H72" s="6">
        <v>0.0625</v>
      </c>
      <c r="I72" s="4">
        <f t="shared" si="20"/>
        <v>0.125</v>
      </c>
      <c r="J72" s="4">
        <f t="shared" si="20"/>
        <v>0.125</v>
      </c>
      <c r="K72" s="6"/>
    </row>
    <row r="73" spans="2:11" ht="15">
      <c r="B73" s="48"/>
      <c r="C73" s="3" t="s">
        <v>29</v>
      </c>
      <c r="D73" s="6">
        <v>0.15</v>
      </c>
      <c r="E73" s="6">
        <v>0.0374</v>
      </c>
      <c r="F73" s="6">
        <v>0.0374</v>
      </c>
      <c r="G73" s="6">
        <v>0.0374</v>
      </c>
      <c r="H73" s="6">
        <v>0.0374</v>
      </c>
      <c r="I73" s="4">
        <f t="shared" si="20"/>
        <v>0.0748</v>
      </c>
      <c r="J73" s="4">
        <f t="shared" si="20"/>
        <v>0.0748</v>
      </c>
      <c r="K73" s="6"/>
    </row>
    <row r="74" spans="2:11" ht="36" customHeight="1">
      <c r="B74" s="48"/>
      <c r="C74" s="3" t="s">
        <v>6</v>
      </c>
      <c r="D74" s="6">
        <v>0.1</v>
      </c>
      <c r="E74" s="6">
        <v>0.0304</v>
      </c>
      <c r="F74" s="6">
        <v>0.0304</v>
      </c>
      <c r="G74" s="6">
        <v>0.0104</v>
      </c>
      <c r="H74" s="6">
        <v>0.0104</v>
      </c>
      <c r="I74" s="4">
        <f t="shared" si="20"/>
        <v>0.0408</v>
      </c>
      <c r="J74" s="4">
        <f t="shared" si="20"/>
        <v>0.0408</v>
      </c>
      <c r="K74" s="6"/>
    </row>
    <row r="75" spans="2:11" ht="36" customHeight="1">
      <c r="B75" s="47"/>
      <c r="C75" s="3" t="s">
        <v>7</v>
      </c>
      <c r="D75" s="6">
        <v>0.05</v>
      </c>
      <c r="E75" s="6">
        <v>0.0125</v>
      </c>
      <c r="F75" s="6">
        <v>0.0125</v>
      </c>
      <c r="G75" s="6">
        <v>0.0125</v>
      </c>
      <c r="H75" s="6">
        <v>0.0125</v>
      </c>
      <c r="I75" s="4">
        <f t="shared" si="20"/>
        <v>0.025</v>
      </c>
      <c r="J75" s="4">
        <f t="shared" si="20"/>
        <v>0.025</v>
      </c>
      <c r="K75" s="6"/>
    </row>
    <row r="76" spans="2:11" ht="15">
      <c r="B76" s="22"/>
      <c r="C76" s="13" t="s">
        <v>28</v>
      </c>
      <c r="D76" s="15">
        <f aca="true" t="shared" si="21" ref="D76:J76">SUM(D71:D75)</f>
        <v>1</v>
      </c>
      <c r="E76" s="15">
        <f t="shared" si="21"/>
        <v>0.2578</v>
      </c>
      <c r="F76" s="15">
        <f t="shared" si="21"/>
        <v>0.2578</v>
      </c>
      <c r="G76" s="15">
        <f t="shared" si="21"/>
        <v>0.23579999999999998</v>
      </c>
      <c r="H76" s="15">
        <f t="shared" si="21"/>
        <v>0.23579999999999998</v>
      </c>
      <c r="I76" s="15">
        <f t="shared" si="21"/>
        <v>0.4936</v>
      </c>
      <c r="J76" s="15">
        <f t="shared" si="21"/>
        <v>0.4936</v>
      </c>
      <c r="K76" s="11">
        <f>+(J76*1)/I76</f>
        <v>1</v>
      </c>
    </row>
    <row r="77" spans="2:11" ht="45">
      <c r="B77" s="46" t="s">
        <v>62</v>
      </c>
      <c r="C77" s="18" t="s">
        <v>63</v>
      </c>
      <c r="D77" s="6">
        <v>0.34</v>
      </c>
      <c r="E77" s="6">
        <v>0.085</v>
      </c>
      <c r="F77" s="6">
        <v>0.085</v>
      </c>
      <c r="G77" s="6">
        <v>0.085</v>
      </c>
      <c r="H77" s="6">
        <v>0.085</v>
      </c>
      <c r="I77" s="4">
        <f aca="true" t="shared" si="22" ref="I77:J81">+E77+G77</f>
        <v>0.17</v>
      </c>
      <c r="J77" s="4">
        <f t="shared" si="22"/>
        <v>0.17</v>
      </c>
      <c r="K77" s="6"/>
    </row>
    <row r="78" spans="2:11" ht="45">
      <c r="B78" s="48"/>
      <c r="C78" s="18" t="s">
        <v>64</v>
      </c>
      <c r="D78" s="6">
        <v>0.34</v>
      </c>
      <c r="E78" s="6">
        <v>0.085</v>
      </c>
      <c r="F78" s="6">
        <v>0.085</v>
      </c>
      <c r="G78" s="6">
        <v>0.085</v>
      </c>
      <c r="H78" s="6">
        <v>0.085</v>
      </c>
      <c r="I78" s="4">
        <f t="shared" si="22"/>
        <v>0.17</v>
      </c>
      <c r="J78" s="4">
        <f t="shared" si="22"/>
        <v>0.17</v>
      </c>
      <c r="K78" s="6"/>
    </row>
    <row r="79" spans="2:11" ht="36" customHeight="1">
      <c r="B79" s="48"/>
      <c r="C79" s="18" t="s">
        <v>65</v>
      </c>
      <c r="D79" s="6">
        <v>0.22</v>
      </c>
      <c r="E79" s="6">
        <v>0.055</v>
      </c>
      <c r="F79" s="6">
        <v>0.055</v>
      </c>
      <c r="G79" s="6">
        <v>0.055</v>
      </c>
      <c r="H79" s="6">
        <v>0.055</v>
      </c>
      <c r="I79" s="4">
        <f t="shared" si="22"/>
        <v>0.11</v>
      </c>
      <c r="J79" s="4">
        <f t="shared" si="22"/>
        <v>0.11</v>
      </c>
      <c r="K79" s="6"/>
    </row>
    <row r="80" spans="2:11" ht="36" customHeight="1">
      <c r="B80" s="48"/>
      <c r="C80" s="18" t="s">
        <v>6</v>
      </c>
      <c r="D80" s="6">
        <v>0.05</v>
      </c>
      <c r="E80" s="6">
        <v>0.015</v>
      </c>
      <c r="F80" s="6">
        <v>0.015</v>
      </c>
      <c r="G80" s="6">
        <v>0.009</v>
      </c>
      <c r="H80" s="6">
        <v>0.009</v>
      </c>
      <c r="I80" s="4">
        <f t="shared" si="22"/>
        <v>0.024</v>
      </c>
      <c r="J80" s="4">
        <f t="shared" si="22"/>
        <v>0.024</v>
      </c>
      <c r="K80" s="6"/>
    </row>
    <row r="81" spans="2:11" ht="36" customHeight="1">
      <c r="B81" s="47"/>
      <c r="C81" s="18" t="s">
        <v>42</v>
      </c>
      <c r="D81" s="6">
        <v>0.05</v>
      </c>
      <c r="E81" s="6">
        <v>0.025</v>
      </c>
      <c r="F81" s="6">
        <v>0.025</v>
      </c>
      <c r="G81" s="6">
        <v>0.005</v>
      </c>
      <c r="H81" s="6">
        <v>0.005</v>
      </c>
      <c r="I81" s="4">
        <f t="shared" si="22"/>
        <v>0.030000000000000002</v>
      </c>
      <c r="J81" s="4">
        <f t="shared" si="22"/>
        <v>0.030000000000000002</v>
      </c>
      <c r="K81" s="6"/>
    </row>
    <row r="82" spans="2:11" ht="15">
      <c r="B82" s="22"/>
      <c r="C82" s="13" t="s">
        <v>28</v>
      </c>
      <c r="D82" s="15">
        <f aca="true" t="shared" si="23" ref="D82:J82">SUM(D77:D81)</f>
        <v>1</v>
      </c>
      <c r="E82" s="15">
        <f t="shared" si="23"/>
        <v>0.265</v>
      </c>
      <c r="F82" s="15">
        <f t="shared" si="23"/>
        <v>0.265</v>
      </c>
      <c r="G82" s="15">
        <f t="shared" si="23"/>
        <v>0.23900000000000002</v>
      </c>
      <c r="H82" s="15">
        <f t="shared" si="23"/>
        <v>0.23900000000000002</v>
      </c>
      <c r="I82" s="15">
        <f t="shared" si="23"/>
        <v>0.504</v>
      </c>
      <c r="J82" s="15">
        <f t="shared" si="23"/>
        <v>0.504</v>
      </c>
      <c r="K82" s="11">
        <f>+(J82*1)/I82</f>
        <v>1</v>
      </c>
    </row>
    <row r="83" spans="2:11" ht="36" customHeight="1">
      <c r="B83" s="46" t="s">
        <v>66</v>
      </c>
      <c r="C83" s="3" t="s">
        <v>67</v>
      </c>
      <c r="D83" s="6">
        <v>0.25</v>
      </c>
      <c r="E83" s="6">
        <v>0.069</v>
      </c>
      <c r="F83" s="6">
        <v>0.069</v>
      </c>
      <c r="G83" s="6">
        <v>0.044</v>
      </c>
      <c r="H83" s="6">
        <v>0.019</v>
      </c>
      <c r="I83" s="4">
        <f aca="true" t="shared" si="24" ref="I83:J88">+E83+G83</f>
        <v>0.113</v>
      </c>
      <c r="J83" s="4">
        <f t="shared" si="24"/>
        <v>0.08800000000000001</v>
      </c>
      <c r="K83" s="6"/>
    </row>
    <row r="84" spans="2:11" ht="36" customHeight="1">
      <c r="B84" s="48"/>
      <c r="C84" s="3" t="s">
        <v>68</v>
      </c>
      <c r="D84" s="6">
        <v>0.15</v>
      </c>
      <c r="E84" s="6">
        <v>0.053</v>
      </c>
      <c r="F84" s="6">
        <v>0.053</v>
      </c>
      <c r="G84" s="6">
        <v>0.046</v>
      </c>
      <c r="H84" s="6">
        <v>0.043</v>
      </c>
      <c r="I84" s="4">
        <f t="shared" si="24"/>
        <v>0.099</v>
      </c>
      <c r="J84" s="4">
        <f t="shared" si="24"/>
        <v>0.096</v>
      </c>
      <c r="K84" s="6"/>
    </row>
    <row r="85" spans="2:11" ht="36" customHeight="1">
      <c r="B85" s="48"/>
      <c r="C85" s="3" t="s">
        <v>69</v>
      </c>
      <c r="D85" s="6">
        <v>0.25</v>
      </c>
      <c r="E85" s="6">
        <v>0.069</v>
      </c>
      <c r="F85" s="6">
        <v>0.069</v>
      </c>
      <c r="G85" s="6">
        <v>0.07</v>
      </c>
      <c r="H85" s="6">
        <v>0.065</v>
      </c>
      <c r="I85" s="4">
        <f t="shared" si="24"/>
        <v>0.139</v>
      </c>
      <c r="J85" s="4">
        <f t="shared" si="24"/>
        <v>0.134</v>
      </c>
      <c r="K85" s="6"/>
    </row>
    <row r="86" spans="2:11" ht="36" customHeight="1">
      <c r="B86" s="48"/>
      <c r="C86" s="3" t="s">
        <v>70</v>
      </c>
      <c r="D86" s="6">
        <v>0.2</v>
      </c>
      <c r="E86" s="6">
        <v>0.077</v>
      </c>
      <c r="F86" s="6">
        <v>0.077</v>
      </c>
      <c r="G86" s="6">
        <v>0.043</v>
      </c>
      <c r="H86" s="6">
        <v>0.043</v>
      </c>
      <c r="I86" s="4">
        <f t="shared" si="24"/>
        <v>0.12</v>
      </c>
      <c r="J86" s="4">
        <f t="shared" si="24"/>
        <v>0.12</v>
      </c>
      <c r="K86" s="6"/>
    </row>
    <row r="87" spans="2:11" ht="36" customHeight="1">
      <c r="B87" s="48"/>
      <c r="C87" s="3" t="s">
        <v>6</v>
      </c>
      <c r="D87" s="6">
        <v>0.1</v>
      </c>
      <c r="E87" s="6">
        <v>0.04</v>
      </c>
      <c r="F87" s="6">
        <v>0.04</v>
      </c>
      <c r="G87" s="6">
        <v>0.02</v>
      </c>
      <c r="H87" s="6">
        <v>0.013</v>
      </c>
      <c r="I87" s="4">
        <f t="shared" si="24"/>
        <v>0.06</v>
      </c>
      <c r="J87" s="4">
        <f t="shared" si="24"/>
        <v>0.053</v>
      </c>
      <c r="K87" s="6"/>
    </row>
    <row r="88" spans="2:11" ht="36" customHeight="1">
      <c r="B88" s="47"/>
      <c r="C88" s="3" t="s">
        <v>71</v>
      </c>
      <c r="D88" s="6">
        <v>0.05</v>
      </c>
      <c r="E88" s="6">
        <v>0.016</v>
      </c>
      <c r="F88" s="6">
        <v>0.016</v>
      </c>
      <c r="G88" s="6">
        <v>0.009</v>
      </c>
      <c r="H88" s="6">
        <v>0.009</v>
      </c>
      <c r="I88" s="4">
        <f t="shared" si="24"/>
        <v>0.025</v>
      </c>
      <c r="J88" s="4">
        <f t="shared" si="24"/>
        <v>0.025</v>
      </c>
      <c r="K88" s="6"/>
    </row>
    <row r="89" spans="2:11" ht="15">
      <c r="B89" s="22"/>
      <c r="C89" s="13" t="s">
        <v>28</v>
      </c>
      <c r="D89" s="15">
        <f aca="true" t="shared" si="25" ref="D89:J89">SUM(D83:D88)</f>
        <v>1</v>
      </c>
      <c r="E89" s="15">
        <f t="shared" si="25"/>
        <v>0.324</v>
      </c>
      <c r="F89" s="15">
        <f t="shared" si="25"/>
        <v>0.324</v>
      </c>
      <c r="G89" s="15">
        <f t="shared" si="25"/>
        <v>0.232</v>
      </c>
      <c r="H89" s="15">
        <f t="shared" si="25"/>
        <v>0.192</v>
      </c>
      <c r="I89" s="15">
        <f t="shared" si="25"/>
        <v>0.556</v>
      </c>
      <c r="J89" s="15">
        <f t="shared" si="25"/>
        <v>0.516</v>
      </c>
      <c r="K89" s="11">
        <f>+(J89*1)/I89</f>
        <v>0.9280575539568344</v>
      </c>
    </row>
    <row r="90" spans="2:11" ht="15" customHeight="1">
      <c r="B90" s="46" t="s">
        <v>72</v>
      </c>
      <c r="C90" s="3" t="s">
        <v>73</v>
      </c>
      <c r="D90" s="6">
        <v>0.45</v>
      </c>
      <c r="E90" s="6">
        <v>0.1127</v>
      </c>
      <c r="F90" s="6">
        <v>0.1127</v>
      </c>
      <c r="G90" s="6">
        <v>0.1125</v>
      </c>
      <c r="H90" s="6">
        <v>0.1125</v>
      </c>
      <c r="I90" s="4">
        <f aca="true" t="shared" si="26" ref="I90:J93">+E90+G90</f>
        <v>0.2252</v>
      </c>
      <c r="J90" s="4">
        <f t="shared" si="26"/>
        <v>0.2252</v>
      </c>
      <c r="K90" s="6"/>
    </row>
    <row r="91" spans="2:11" ht="36" customHeight="1">
      <c r="B91" s="48"/>
      <c r="C91" s="3" t="s">
        <v>74</v>
      </c>
      <c r="D91" s="6">
        <v>0.25</v>
      </c>
      <c r="E91" s="6">
        <v>0.08</v>
      </c>
      <c r="F91" s="6">
        <v>0.08</v>
      </c>
      <c r="G91" s="6">
        <v>0.06</v>
      </c>
      <c r="H91" s="6">
        <v>0.06</v>
      </c>
      <c r="I91" s="4">
        <f t="shared" si="26"/>
        <v>0.14</v>
      </c>
      <c r="J91" s="4">
        <f t="shared" si="26"/>
        <v>0.14</v>
      </c>
      <c r="K91" s="6"/>
    </row>
    <row r="92" spans="2:11" ht="47.25" customHeight="1">
      <c r="B92" s="48"/>
      <c r="C92" s="3" t="s">
        <v>75</v>
      </c>
      <c r="D92" s="6">
        <v>0.2</v>
      </c>
      <c r="E92" s="6">
        <v>0.04</v>
      </c>
      <c r="F92" s="6">
        <v>0.03</v>
      </c>
      <c r="G92" s="6">
        <v>0.06</v>
      </c>
      <c r="H92" s="6">
        <v>0.06</v>
      </c>
      <c r="I92" s="4">
        <f t="shared" si="26"/>
        <v>0.1</v>
      </c>
      <c r="J92" s="4">
        <f t="shared" si="26"/>
        <v>0.09</v>
      </c>
      <c r="K92" s="6"/>
    </row>
    <row r="93" spans="2:11" ht="36" customHeight="1">
      <c r="B93" s="47"/>
      <c r="C93" s="3" t="s">
        <v>76</v>
      </c>
      <c r="D93" s="6">
        <v>0.1</v>
      </c>
      <c r="E93" s="6">
        <v>0.025</v>
      </c>
      <c r="F93" s="6">
        <v>0.025</v>
      </c>
      <c r="G93" s="6">
        <v>0.025</v>
      </c>
      <c r="H93" s="6">
        <v>0.025</v>
      </c>
      <c r="I93" s="4">
        <f t="shared" si="26"/>
        <v>0.05</v>
      </c>
      <c r="J93" s="4">
        <f t="shared" si="26"/>
        <v>0.05</v>
      </c>
      <c r="K93" s="6"/>
    </row>
    <row r="94" spans="2:11" ht="15">
      <c r="B94" s="22"/>
      <c r="C94" s="13" t="s">
        <v>28</v>
      </c>
      <c r="D94" s="15">
        <f aca="true" t="shared" si="27" ref="D94:J94">SUM(D90:D93)</f>
        <v>0.9999999999999999</v>
      </c>
      <c r="E94" s="15">
        <f t="shared" si="27"/>
        <v>0.2577</v>
      </c>
      <c r="F94" s="15">
        <f t="shared" si="27"/>
        <v>0.24769999999999998</v>
      </c>
      <c r="G94" s="15">
        <f t="shared" si="27"/>
        <v>0.2575</v>
      </c>
      <c r="H94" s="15">
        <f t="shared" si="27"/>
        <v>0.2575</v>
      </c>
      <c r="I94" s="15">
        <f t="shared" si="27"/>
        <v>0.5152000000000001</v>
      </c>
      <c r="J94" s="15">
        <f t="shared" si="27"/>
        <v>0.5052000000000001</v>
      </c>
      <c r="K94" s="11">
        <f>+(J94*1)/I94</f>
        <v>0.9805900621118012</v>
      </c>
    </row>
    <row r="95" spans="2:11" ht="36" customHeight="1">
      <c r="B95" s="46" t="s">
        <v>77</v>
      </c>
      <c r="C95" s="16" t="s">
        <v>78</v>
      </c>
      <c r="D95" s="6">
        <v>0.17</v>
      </c>
      <c r="E95" s="6">
        <v>0.043</v>
      </c>
      <c r="F95" s="6">
        <v>0.043</v>
      </c>
      <c r="G95" s="6">
        <v>0.0425</v>
      </c>
      <c r="H95" s="6">
        <v>0.0425</v>
      </c>
      <c r="I95" s="4">
        <f aca="true" t="shared" si="28" ref="I95:J101">+E95+G95</f>
        <v>0.08549999999999999</v>
      </c>
      <c r="J95" s="4">
        <f t="shared" si="28"/>
        <v>0.08549999999999999</v>
      </c>
      <c r="K95" s="6"/>
    </row>
    <row r="96" spans="2:11" ht="45">
      <c r="B96" s="48"/>
      <c r="C96" s="16" t="s">
        <v>79</v>
      </c>
      <c r="D96" s="6">
        <v>0.17</v>
      </c>
      <c r="E96" s="6">
        <v>0.043</v>
      </c>
      <c r="F96" s="6">
        <v>0.043</v>
      </c>
      <c r="G96" s="6">
        <v>0.0425</v>
      </c>
      <c r="H96" s="6">
        <v>0.0425</v>
      </c>
      <c r="I96" s="4">
        <f t="shared" si="28"/>
        <v>0.08549999999999999</v>
      </c>
      <c r="J96" s="4">
        <f t="shared" si="28"/>
        <v>0.08549999999999999</v>
      </c>
      <c r="K96" s="6"/>
    </row>
    <row r="97" spans="2:11" ht="48.75" customHeight="1">
      <c r="B97" s="48"/>
      <c r="C97" s="16" t="s">
        <v>80</v>
      </c>
      <c r="D97" s="6">
        <v>0.17</v>
      </c>
      <c r="E97" s="6">
        <v>0.043</v>
      </c>
      <c r="F97" s="6">
        <v>0.043</v>
      </c>
      <c r="G97" s="6">
        <v>0.0425</v>
      </c>
      <c r="H97" s="6">
        <v>0.0425</v>
      </c>
      <c r="I97" s="4">
        <f t="shared" si="28"/>
        <v>0.08549999999999999</v>
      </c>
      <c r="J97" s="4">
        <f t="shared" si="28"/>
        <v>0.08549999999999999</v>
      </c>
      <c r="K97" s="6"/>
    </row>
    <row r="98" spans="2:11" ht="48.75" customHeight="1">
      <c r="B98" s="48"/>
      <c r="C98" s="16" t="s">
        <v>81</v>
      </c>
      <c r="D98" s="6">
        <v>0.17</v>
      </c>
      <c r="E98" s="6">
        <v>0.043</v>
      </c>
      <c r="F98" s="6">
        <v>0.043</v>
      </c>
      <c r="G98" s="6">
        <v>0.0425</v>
      </c>
      <c r="H98" s="6">
        <v>0.0425</v>
      </c>
      <c r="I98" s="4">
        <f t="shared" si="28"/>
        <v>0.08549999999999999</v>
      </c>
      <c r="J98" s="4">
        <f t="shared" si="28"/>
        <v>0.08549999999999999</v>
      </c>
      <c r="K98" s="6"/>
    </row>
    <row r="99" spans="2:11" ht="63" customHeight="1">
      <c r="B99" s="48"/>
      <c r="C99" s="16" t="s">
        <v>82</v>
      </c>
      <c r="D99" s="6">
        <v>0.17</v>
      </c>
      <c r="E99" s="6">
        <v>0.038</v>
      </c>
      <c r="F99" s="6">
        <v>0.038</v>
      </c>
      <c r="G99" s="6">
        <v>0.0383</v>
      </c>
      <c r="H99" s="6">
        <v>0.0383</v>
      </c>
      <c r="I99" s="4">
        <f t="shared" si="28"/>
        <v>0.0763</v>
      </c>
      <c r="J99" s="4">
        <f t="shared" si="28"/>
        <v>0.0763</v>
      </c>
      <c r="K99" s="6"/>
    </row>
    <row r="100" spans="2:11" ht="36" customHeight="1">
      <c r="B100" s="48"/>
      <c r="C100" s="16" t="s">
        <v>83</v>
      </c>
      <c r="D100" s="6">
        <v>0.1</v>
      </c>
      <c r="E100" s="6">
        <v>0.029</v>
      </c>
      <c r="F100" s="6">
        <v>0.029</v>
      </c>
      <c r="G100" s="6">
        <v>0.022</v>
      </c>
      <c r="H100" s="6">
        <v>0.022</v>
      </c>
      <c r="I100" s="4">
        <f t="shared" si="28"/>
        <v>0.051000000000000004</v>
      </c>
      <c r="J100" s="4">
        <f t="shared" si="28"/>
        <v>0.051000000000000004</v>
      </c>
      <c r="K100" s="6"/>
    </row>
    <row r="101" spans="2:11" ht="36" customHeight="1">
      <c r="B101" s="47"/>
      <c r="C101" s="16" t="s">
        <v>84</v>
      </c>
      <c r="D101" s="6">
        <v>0.05</v>
      </c>
      <c r="E101" s="6">
        <v>0.013</v>
      </c>
      <c r="F101" s="6">
        <v>0.013</v>
      </c>
      <c r="G101" s="6">
        <v>0.0125</v>
      </c>
      <c r="H101" s="6">
        <v>0.0125</v>
      </c>
      <c r="I101" s="4">
        <f t="shared" si="28"/>
        <v>0.025500000000000002</v>
      </c>
      <c r="J101" s="4">
        <f t="shared" si="28"/>
        <v>0.025500000000000002</v>
      </c>
      <c r="K101" s="6"/>
    </row>
    <row r="102" spans="2:11" ht="15">
      <c r="B102" s="22"/>
      <c r="C102" s="13" t="s">
        <v>28</v>
      </c>
      <c r="D102" s="15">
        <f aca="true" t="shared" si="29" ref="D102:J102">SUM(D95:D101)</f>
        <v>1</v>
      </c>
      <c r="E102" s="15">
        <f t="shared" si="29"/>
        <v>0.252</v>
      </c>
      <c r="F102" s="15">
        <f t="shared" si="29"/>
        <v>0.252</v>
      </c>
      <c r="G102" s="15">
        <f t="shared" si="29"/>
        <v>0.24280000000000002</v>
      </c>
      <c r="H102" s="15">
        <f t="shared" si="29"/>
        <v>0.24280000000000002</v>
      </c>
      <c r="I102" s="15">
        <f t="shared" si="29"/>
        <v>0.4948</v>
      </c>
      <c r="J102" s="15">
        <f t="shared" si="29"/>
        <v>0.4948</v>
      </c>
      <c r="K102" s="11">
        <f>+(J102*1)/I102</f>
        <v>1</v>
      </c>
    </row>
    <row r="103" spans="2:11" ht="36" customHeight="1">
      <c r="B103" s="46" t="s">
        <v>85</v>
      </c>
      <c r="C103" s="19" t="s">
        <v>86</v>
      </c>
      <c r="D103" s="6">
        <v>0.45</v>
      </c>
      <c r="E103" s="6">
        <v>0.113</v>
      </c>
      <c r="F103" s="6">
        <v>0.1125</v>
      </c>
      <c r="G103" s="6">
        <v>0.1125</v>
      </c>
      <c r="H103" s="6">
        <v>0.1125</v>
      </c>
      <c r="I103" s="4">
        <f aca="true" t="shared" si="30" ref="I103:J107">+E103+G103</f>
        <v>0.2255</v>
      </c>
      <c r="J103" s="4">
        <f t="shared" si="30"/>
        <v>0.225</v>
      </c>
      <c r="K103" s="6"/>
    </row>
    <row r="104" spans="2:11" ht="45">
      <c r="B104" s="48"/>
      <c r="C104" s="16" t="s">
        <v>87</v>
      </c>
      <c r="D104" s="6">
        <v>0.25</v>
      </c>
      <c r="E104" s="6">
        <v>0.05</v>
      </c>
      <c r="F104" s="6">
        <v>0.0375</v>
      </c>
      <c r="G104" s="6">
        <v>0.05</v>
      </c>
      <c r="H104" s="6">
        <v>0.05</v>
      </c>
      <c r="I104" s="4">
        <f t="shared" si="30"/>
        <v>0.1</v>
      </c>
      <c r="J104" s="4">
        <f t="shared" si="30"/>
        <v>0.0875</v>
      </c>
      <c r="K104" s="6"/>
    </row>
    <row r="105" spans="2:11" ht="51.75" customHeight="1">
      <c r="B105" s="48"/>
      <c r="C105" s="16" t="s">
        <v>88</v>
      </c>
      <c r="D105" s="6">
        <v>0.15</v>
      </c>
      <c r="E105" s="6">
        <v>0.019</v>
      </c>
      <c r="F105" s="6">
        <v>0.019</v>
      </c>
      <c r="G105" s="6">
        <v>0.0563</v>
      </c>
      <c r="H105" s="6">
        <v>0.0563</v>
      </c>
      <c r="I105" s="4">
        <f t="shared" si="30"/>
        <v>0.0753</v>
      </c>
      <c r="J105" s="4">
        <f t="shared" si="30"/>
        <v>0.0753</v>
      </c>
      <c r="K105" s="6"/>
    </row>
    <row r="106" spans="2:11" ht="36" customHeight="1">
      <c r="B106" s="48"/>
      <c r="C106" s="16" t="s">
        <v>6</v>
      </c>
      <c r="D106" s="6">
        <v>0.1</v>
      </c>
      <c r="E106" s="6">
        <v>0.026</v>
      </c>
      <c r="F106" s="6">
        <v>0.0245</v>
      </c>
      <c r="G106" s="6">
        <v>0.0322</v>
      </c>
      <c r="H106" s="6">
        <v>0.0322</v>
      </c>
      <c r="I106" s="4">
        <f t="shared" si="30"/>
        <v>0.0582</v>
      </c>
      <c r="J106" s="4">
        <f t="shared" si="30"/>
        <v>0.0567</v>
      </c>
      <c r="K106" s="6"/>
    </row>
    <row r="107" spans="2:11" ht="36" customHeight="1">
      <c r="B107" s="47"/>
      <c r="C107" s="16" t="s">
        <v>7</v>
      </c>
      <c r="D107" s="6">
        <v>0.05</v>
      </c>
      <c r="E107" s="6">
        <v>0.013</v>
      </c>
      <c r="F107" s="6">
        <v>0.0125</v>
      </c>
      <c r="G107" s="6">
        <v>0.0125</v>
      </c>
      <c r="H107" s="6">
        <v>0.0125</v>
      </c>
      <c r="I107" s="4">
        <f t="shared" si="30"/>
        <v>0.025500000000000002</v>
      </c>
      <c r="J107" s="4">
        <f t="shared" si="30"/>
        <v>0.025</v>
      </c>
      <c r="K107" s="6"/>
    </row>
    <row r="108" spans="2:11" ht="15">
      <c r="B108" s="22"/>
      <c r="C108" s="13" t="s">
        <v>28</v>
      </c>
      <c r="D108" s="15">
        <f aca="true" t="shared" si="31" ref="D108:J108">SUM(D103:D107)</f>
        <v>1</v>
      </c>
      <c r="E108" s="15">
        <f t="shared" si="31"/>
        <v>0.221</v>
      </c>
      <c r="F108" s="15">
        <f t="shared" si="31"/>
        <v>0.206</v>
      </c>
      <c r="G108" s="15">
        <f t="shared" si="31"/>
        <v>0.2635</v>
      </c>
      <c r="H108" s="15">
        <f t="shared" si="31"/>
        <v>0.2635</v>
      </c>
      <c r="I108" s="15">
        <f t="shared" si="31"/>
        <v>0.4845000000000001</v>
      </c>
      <c r="J108" s="15">
        <f t="shared" si="31"/>
        <v>0.46950000000000003</v>
      </c>
      <c r="K108" s="11">
        <f>+(J108*1)/I108</f>
        <v>0.9690402476780184</v>
      </c>
    </row>
    <row r="109" spans="2:11" ht="36" customHeight="1">
      <c r="B109" s="46" t="s">
        <v>93</v>
      </c>
      <c r="C109" s="3" t="s">
        <v>90</v>
      </c>
      <c r="D109" s="6">
        <v>0.55</v>
      </c>
      <c r="E109" s="6">
        <v>0.17</v>
      </c>
      <c r="F109" s="6">
        <v>0.17</v>
      </c>
      <c r="G109" s="6">
        <v>0.1175</v>
      </c>
      <c r="H109" s="6">
        <v>0.1175</v>
      </c>
      <c r="I109" s="4">
        <f aca="true" t="shared" si="32" ref="I109:J112">+E109+G109</f>
        <v>0.2875</v>
      </c>
      <c r="J109" s="4">
        <f t="shared" si="32"/>
        <v>0.2875</v>
      </c>
      <c r="K109" s="6"/>
    </row>
    <row r="110" spans="2:11" ht="36" customHeight="1">
      <c r="B110" s="48"/>
      <c r="C110" s="3" t="s">
        <v>91</v>
      </c>
      <c r="D110" s="6">
        <v>0.25</v>
      </c>
      <c r="E110" s="6">
        <v>0.0875</v>
      </c>
      <c r="F110" s="6">
        <v>0.0875</v>
      </c>
      <c r="G110" s="6">
        <v>0.0375</v>
      </c>
      <c r="H110" s="6">
        <v>0.0375</v>
      </c>
      <c r="I110" s="4">
        <f t="shared" si="32"/>
        <v>0.125</v>
      </c>
      <c r="J110" s="4">
        <f t="shared" si="32"/>
        <v>0.125</v>
      </c>
      <c r="K110" s="6"/>
    </row>
    <row r="111" spans="2:11" ht="36" customHeight="1">
      <c r="B111" s="48"/>
      <c r="C111" s="3" t="s">
        <v>92</v>
      </c>
      <c r="D111" s="6">
        <v>0.1</v>
      </c>
      <c r="E111" s="6">
        <v>0.05</v>
      </c>
      <c r="F111" s="6">
        <v>0.05</v>
      </c>
      <c r="G111" s="6">
        <v>0</v>
      </c>
      <c r="H111" s="6">
        <v>0</v>
      </c>
      <c r="I111" s="4">
        <f t="shared" si="32"/>
        <v>0.05</v>
      </c>
      <c r="J111" s="4">
        <f t="shared" si="32"/>
        <v>0.05</v>
      </c>
      <c r="K111" s="6"/>
    </row>
    <row r="112" spans="2:11" ht="36" customHeight="1">
      <c r="B112" s="47"/>
      <c r="C112" s="3" t="s">
        <v>6</v>
      </c>
      <c r="D112" s="6">
        <v>0.1</v>
      </c>
      <c r="E112" s="6">
        <v>0.0392</v>
      </c>
      <c r="F112" s="6">
        <v>0.0392</v>
      </c>
      <c r="G112" s="6">
        <v>0.0203</v>
      </c>
      <c r="H112" s="6">
        <v>0.0203</v>
      </c>
      <c r="I112" s="4">
        <f t="shared" si="32"/>
        <v>0.0595</v>
      </c>
      <c r="J112" s="4">
        <f t="shared" si="32"/>
        <v>0.0595</v>
      </c>
      <c r="K112" s="6"/>
    </row>
    <row r="113" spans="2:11" ht="15">
      <c r="B113" s="22"/>
      <c r="C113" s="13" t="s">
        <v>28</v>
      </c>
      <c r="D113" s="15">
        <f aca="true" t="shared" si="33" ref="D113:J113">SUM(D109:D112)</f>
        <v>1</v>
      </c>
      <c r="E113" s="15">
        <f t="shared" si="33"/>
        <v>0.3467</v>
      </c>
      <c r="F113" s="15">
        <f t="shared" si="33"/>
        <v>0.3467</v>
      </c>
      <c r="G113" s="15">
        <f t="shared" si="33"/>
        <v>0.1753</v>
      </c>
      <c r="H113" s="15">
        <f t="shared" si="33"/>
        <v>0.1753</v>
      </c>
      <c r="I113" s="15">
        <f t="shared" si="33"/>
        <v>0.522</v>
      </c>
      <c r="J113" s="15">
        <f t="shared" si="33"/>
        <v>0.522</v>
      </c>
      <c r="K113" s="11">
        <f>+(J113*1)/I113</f>
        <v>1</v>
      </c>
    </row>
    <row r="114" spans="2:11" ht="36" customHeight="1">
      <c r="B114" s="46" t="s">
        <v>94</v>
      </c>
      <c r="C114" s="3" t="s">
        <v>6</v>
      </c>
      <c r="D114" s="6">
        <v>0.1</v>
      </c>
      <c r="E114" s="6">
        <v>0.027</v>
      </c>
      <c r="F114" s="6">
        <v>0.0235</v>
      </c>
      <c r="G114" s="6">
        <v>0.0215</v>
      </c>
      <c r="H114" s="6">
        <v>0.0215</v>
      </c>
      <c r="I114" s="4">
        <f aca="true" t="shared" si="34" ref="I114:J119">+E114+G114</f>
        <v>0.0485</v>
      </c>
      <c r="J114" s="4">
        <f t="shared" si="34"/>
        <v>0.045</v>
      </c>
      <c r="K114" s="6"/>
    </row>
    <row r="115" spans="2:11" ht="36" customHeight="1">
      <c r="B115" s="48"/>
      <c r="C115" s="20" t="s">
        <v>7</v>
      </c>
      <c r="D115" s="6">
        <v>0.1</v>
      </c>
      <c r="E115" s="6">
        <v>0.025</v>
      </c>
      <c r="F115" s="6">
        <v>0.025</v>
      </c>
      <c r="G115" s="6">
        <v>0</v>
      </c>
      <c r="H115" s="6">
        <v>0</v>
      </c>
      <c r="I115" s="4">
        <f t="shared" si="34"/>
        <v>0.025</v>
      </c>
      <c r="J115" s="4">
        <f t="shared" si="34"/>
        <v>0.025</v>
      </c>
      <c r="K115" s="6"/>
    </row>
    <row r="116" spans="2:11" ht="36" customHeight="1">
      <c r="B116" s="48"/>
      <c r="C116" s="21" t="s">
        <v>95</v>
      </c>
      <c r="D116" s="6">
        <v>0.2</v>
      </c>
      <c r="E116" s="6">
        <v>0.05</v>
      </c>
      <c r="F116" s="6">
        <v>0.0494</v>
      </c>
      <c r="G116" s="6">
        <v>0.05</v>
      </c>
      <c r="H116" s="6">
        <v>0.0498</v>
      </c>
      <c r="I116" s="4">
        <f t="shared" si="34"/>
        <v>0.1</v>
      </c>
      <c r="J116" s="4">
        <f t="shared" si="34"/>
        <v>0.0992</v>
      </c>
      <c r="K116" s="6"/>
    </row>
    <row r="117" spans="2:11" ht="55.5" customHeight="1">
      <c r="B117" s="48"/>
      <c r="C117" s="21" t="s">
        <v>96</v>
      </c>
      <c r="D117" s="6">
        <v>0.2</v>
      </c>
      <c r="E117" s="6">
        <v>0.05</v>
      </c>
      <c r="F117" s="6">
        <v>0.05</v>
      </c>
      <c r="G117" s="6">
        <v>0.05</v>
      </c>
      <c r="H117" s="6">
        <v>0.05</v>
      </c>
      <c r="I117" s="4">
        <f t="shared" si="34"/>
        <v>0.1</v>
      </c>
      <c r="J117" s="4">
        <f t="shared" si="34"/>
        <v>0.1</v>
      </c>
      <c r="K117" s="6"/>
    </row>
    <row r="118" spans="2:11" ht="67.5" customHeight="1">
      <c r="B118" s="48"/>
      <c r="C118" s="21" t="s">
        <v>97</v>
      </c>
      <c r="D118" s="6">
        <v>0.2</v>
      </c>
      <c r="E118" s="6">
        <v>0.05</v>
      </c>
      <c r="F118" s="6">
        <v>0.05</v>
      </c>
      <c r="G118" s="6">
        <v>0.05</v>
      </c>
      <c r="H118" s="6">
        <v>0.05</v>
      </c>
      <c r="I118" s="4">
        <f t="shared" si="34"/>
        <v>0.1</v>
      </c>
      <c r="J118" s="4">
        <f t="shared" si="34"/>
        <v>0.1</v>
      </c>
      <c r="K118" s="6"/>
    </row>
    <row r="119" spans="2:11" ht="69" customHeight="1">
      <c r="B119" s="47"/>
      <c r="C119" s="21" t="s">
        <v>98</v>
      </c>
      <c r="D119" s="6">
        <v>0.2</v>
      </c>
      <c r="E119" s="6">
        <v>0.05</v>
      </c>
      <c r="F119" s="6">
        <v>0.05</v>
      </c>
      <c r="G119" s="6">
        <v>0.05</v>
      </c>
      <c r="H119" s="6">
        <v>0.05</v>
      </c>
      <c r="I119" s="4">
        <f t="shared" si="34"/>
        <v>0.1</v>
      </c>
      <c r="J119" s="4">
        <f t="shared" si="34"/>
        <v>0.1</v>
      </c>
      <c r="K119" s="6"/>
    </row>
    <row r="120" spans="2:11" ht="15">
      <c r="B120" s="22"/>
      <c r="C120" s="13" t="s">
        <v>28</v>
      </c>
      <c r="D120" s="15">
        <f aca="true" t="shared" si="35" ref="D120:J120">SUM(D114:D119)</f>
        <v>1</v>
      </c>
      <c r="E120" s="15">
        <f t="shared" si="35"/>
        <v>0.252</v>
      </c>
      <c r="F120" s="15">
        <f t="shared" si="35"/>
        <v>0.2479</v>
      </c>
      <c r="G120" s="15">
        <f t="shared" si="35"/>
        <v>0.22150000000000003</v>
      </c>
      <c r="H120" s="15">
        <f t="shared" si="35"/>
        <v>0.2213</v>
      </c>
      <c r="I120" s="15">
        <f t="shared" si="35"/>
        <v>0.47350000000000003</v>
      </c>
      <c r="J120" s="15">
        <f t="shared" si="35"/>
        <v>0.46919999999999995</v>
      </c>
      <c r="K120" s="11">
        <f>+(J120*1)/I120</f>
        <v>0.9909186906019005</v>
      </c>
    </row>
    <row r="121" spans="2:11" ht="63.75" customHeight="1">
      <c r="B121" s="46" t="s">
        <v>99</v>
      </c>
      <c r="C121" s="3" t="s">
        <v>101</v>
      </c>
      <c r="D121" s="6">
        <v>0.2125</v>
      </c>
      <c r="E121" s="6">
        <v>0.0531</v>
      </c>
      <c r="F121" s="6">
        <v>0.0531</v>
      </c>
      <c r="G121" s="6">
        <v>0.0531</v>
      </c>
      <c r="H121" s="6">
        <v>0.0531</v>
      </c>
      <c r="I121" s="4">
        <f aca="true" t="shared" si="36" ref="I121:J126">+E121+G121</f>
        <v>0.1062</v>
      </c>
      <c r="J121" s="4">
        <f t="shared" si="36"/>
        <v>0.1062</v>
      </c>
      <c r="K121" s="6"/>
    </row>
    <row r="122" spans="2:11" ht="36" customHeight="1">
      <c r="B122" s="48"/>
      <c r="C122" s="3" t="s">
        <v>102</v>
      </c>
      <c r="D122" s="6">
        <v>0.2125</v>
      </c>
      <c r="E122" s="6">
        <v>0.0398</v>
      </c>
      <c r="F122" s="6">
        <v>0.0398</v>
      </c>
      <c r="G122" s="6">
        <v>0.0428</v>
      </c>
      <c r="H122" s="6">
        <v>0.0428</v>
      </c>
      <c r="I122" s="4">
        <f t="shared" si="36"/>
        <v>0.0826</v>
      </c>
      <c r="J122" s="4">
        <f t="shared" si="36"/>
        <v>0.0826</v>
      </c>
      <c r="K122" s="6"/>
    </row>
    <row r="123" spans="2:11" ht="36" customHeight="1">
      <c r="B123" s="48"/>
      <c r="C123" s="3" t="s">
        <v>103</v>
      </c>
      <c r="D123" s="6">
        <v>0.2125</v>
      </c>
      <c r="E123" s="6">
        <v>0.0531</v>
      </c>
      <c r="F123" s="6">
        <v>0.0531</v>
      </c>
      <c r="G123" s="6">
        <v>0.0531</v>
      </c>
      <c r="H123" s="6">
        <v>0.0531</v>
      </c>
      <c r="I123" s="4">
        <f t="shared" si="36"/>
        <v>0.1062</v>
      </c>
      <c r="J123" s="4">
        <f t="shared" si="36"/>
        <v>0.1062</v>
      </c>
      <c r="K123" s="6"/>
    </row>
    <row r="124" spans="2:11" ht="51" customHeight="1">
      <c r="B124" s="48"/>
      <c r="C124" s="3" t="s">
        <v>104</v>
      </c>
      <c r="D124" s="6">
        <v>0.2125</v>
      </c>
      <c r="E124" s="6">
        <v>0.0531</v>
      </c>
      <c r="F124" s="6">
        <v>0.0531</v>
      </c>
      <c r="G124" s="6">
        <v>0.0531</v>
      </c>
      <c r="H124" s="6">
        <v>0.0531</v>
      </c>
      <c r="I124" s="4">
        <f t="shared" si="36"/>
        <v>0.1062</v>
      </c>
      <c r="J124" s="4">
        <f t="shared" si="36"/>
        <v>0.1062</v>
      </c>
      <c r="K124" s="6"/>
    </row>
    <row r="125" spans="2:11" ht="36" customHeight="1">
      <c r="B125" s="48"/>
      <c r="C125" s="3" t="s">
        <v>6</v>
      </c>
      <c r="D125" s="6">
        <v>0.1</v>
      </c>
      <c r="E125" s="6">
        <v>0.028</v>
      </c>
      <c r="F125" s="6">
        <v>0.028</v>
      </c>
      <c r="G125" s="6">
        <v>0.024</v>
      </c>
      <c r="H125" s="6">
        <v>0.024</v>
      </c>
      <c r="I125" s="4">
        <f t="shared" si="36"/>
        <v>0.052000000000000005</v>
      </c>
      <c r="J125" s="4">
        <f t="shared" si="36"/>
        <v>0.052000000000000005</v>
      </c>
      <c r="K125" s="6"/>
    </row>
    <row r="126" spans="2:11" ht="24" customHeight="1">
      <c r="B126" s="47"/>
      <c r="C126" s="3" t="s">
        <v>7</v>
      </c>
      <c r="D126" s="6">
        <v>0.05</v>
      </c>
      <c r="E126" s="6">
        <v>0.0275</v>
      </c>
      <c r="F126" s="6">
        <v>0.0275</v>
      </c>
      <c r="G126" s="6">
        <v>0.0075</v>
      </c>
      <c r="H126" s="6">
        <v>0.0075</v>
      </c>
      <c r="I126" s="4">
        <f t="shared" si="36"/>
        <v>0.035</v>
      </c>
      <c r="J126" s="4">
        <f t="shared" si="36"/>
        <v>0.035</v>
      </c>
      <c r="K126" s="6"/>
    </row>
    <row r="127" spans="2:11" ht="24" customHeight="1">
      <c r="B127" s="24"/>
      <c r="C127" s="3"/>
      <c r="D127" s="15">
        <f aca="true" t="shared" si="37" ref="D127:J127">SUM(D121:D126)</f>
        <v>1</v>
      </c>
      <c r="E127" s="15">
        <f t="shared" si="37"/>
        <v>0.25460000000000005</v>
      </c>
      <c r="F127" s="15">
        <f t="shared" si="37"/>
        <v>0.25460000000000005</v>
      </c>
      <c r="G127" s="15">
        <f t="shared" si="37"/>
        <v>0.2336</v>
      </c>
      <c r="H127" s="15">
        <f t="shared" si="37"/>
        <v>0.2336</v>
      </c>
      <c r="I127" s="15">
        <f t="shared" si="37"/>
        <v>0.4882000000000001</v>
      </c>
      <c r="J127" s="15">
        <f t="shared" si="37"/>
        <v>0.4882000000000001</v>
      </c>
      <c r="K127" s="11">
        <f>+(J127*1)/I127</f>
        <v>1</v>
      </c>
    </row>
    <row r="128" spans="2:11" ht="81" customHeight="1">
      <c r="B128" s="46" t="s">
        <v>89</v>
      </c>
      <c r="C128" s="3" t="s">
        <v>105</v>
      </c>
      <c r="D128" s="6">
        <v>0.45</v>
      </c>
      <c r="E128" s="6">
        <v>0.108</v>
      </c>
      <c r="F128" s="6">
        <v>0.108</v>
      </c>
      <c r="G128" s="6">
        <v>0.118</v>
      </c>
      <c r="H128" s="6">
        <v>0.112</v>
      </c>
      <c r="I128" s="4">
        <f aca="true" t="shared" si="38" ref="I128:J131">+E128+G128</f>
        <v>0.22599999999999998</v>
      </c>
      <c r="J128" s="4">
        <f t="shared" si="38"/>
        <v>0.22</v>
      </c>
      <c r="K128" s="6"/>
    </row>
    <row r="129" spans="2:11" ht="70.5" customHeight="1">
      <c r="B129" s="48"/>
      <c r="C129" s="3" t="s">
        <v>106</v>
      </c>
      <c r="D129" s="6">
        <v>0.45</v>
      </c>
      <c r="E129" s="6">
        <v>0.113</v>
      </c>
      <c r="F129" s="6">
        <v>0.113</v>
      </c>
      <c r="G129" s="6">
        <v>0.113</v>
      </c>
      <c r="H129" s="6">
        <v>0.113</v>
      </c>
      <c r="I129" s="4">
        <f t="shared" si="38"/>
        <v>0.226</v>
      </c>
      <c r="J129" s="4">
        <f t="shared" si="38"/>
        <v>0.226</v>
      </c>
      <c r="K129" s="6"/>
    </row>
    <row r="130" spans="2:11" ht="36" customHeight="1">
      <c r="B130" s="48"/>
      <c r="C130" s="3" t="s">
        <v>6</v>
      </c>
      <c r="D130" s="6">
        <v>0.08</v>
      </c>
      <c r="E130" s="6">
        <v>0.0204</v>
      </c>
      <c r="F130" s="6">
        <v>0.0204</v>
      </c>
      <c r="G130" s="6">
        <v>0.0202</v>
      </c>
      <c r="H130" s="6"/>
      <c r="I130" s="4">
        <f t="shared" si="38"/>
        <v>0.0406</v>
      </c>
      <c r="J130" s="4">
        <f t="shared" si="38"/>
        <v>0.0204</v>
      </c>
      <c r="K130" s="6"/>
    </row>
    <row r="131" spans="2:11" ht="36" customHeight="1">
      <c r="B131" s="47"/>
      <c r="C131" s="3" t="s">
        <v>7</v>
      </c>
      <c r="D131" s="6">
        <v>0.02</v>
      </c>
      <c r="E131" s="6">
        <v>0.0122</v>
      </c>
      <c r="F131" s="6">
        <v>0.0122</v>
      </c>
      <c r="G131" s="6">
        <v>0</v>
      </c>
      <c r="H131" s="6">
        <v>0</v>
      </c>
      <c r="I131" s="4">
        <f t="shared" si="38"/>
        <v>0.0122</v>
      </c>
      <c r="J131" s="4">
        <f t="shared" si="38"/>
        <v>0.0122</v>
      </c>
      <c r="K131" s="6"/>
    </row>
    <row r="132" spans="2:11" ht="15">
      <c r="B132" s="28"/>
      <c r="C132" s="29"/>
      <c r="D132" s="30">
        <f aca="true" t="shared" si="39" ref="D132:J132">SUM(D128:D131)</f>
        <v>1</v>
      </c>
      <c r="E132" s="30">
        <f t="shared" si="39"/>
        <v>0.2536</v>
      </c>
      <c r="F132" s="30">
        <f t="shared" si="39"/>
        <v>0.2536</v>
      </c>
      <c r="G132" s="30">
        <f t="shared" si="39"/>
        <v>0.2512</v>
      </c>
      <c r="H132" s="30">
        <f t="shared" si="39"/>
        <v>0.225</v>
      </c>
      <c r="I132" s="30">
        <f t="shared" si="39"/>
        <v>0.5047999999999999</v>
      </c>
      <c r="J132" s="30">
        <f t="shared" si="39"/>
        <v>0.4786</v>
      </c>
      <c r="K132" s="11">
        <f>+(J132*1)/I132</f>
        <v>0.948098256735341</v>
      </c>
    </row>
  </sheetData>
  <sheetProtection password="C29A" sheet="1"/>
  <mergeCells count="24">
    <mergeCell ref="B95:B101"/>
    <mergeCell ref="B103:B107"/>
    <mergeCell ref="B109:B112"/>
    <mergeCell ref="B114:B119"/>
    <mergeCell ref="B121:B126"/>
    <mergeCell ref="B128:B131"/>
    <mergeCell ref="B56:B60"/>
    <mergeCell ref="B62:B69"/>
    <mergeCell ref="B71:B75"/>
    <mergeCell ref="B77:B81"/>
    <mergeCell ref="B83:B88"/>
    <mergeCell ref="B90:B93"/>
    <mergeCell ref="B15:B20"/>
    <mergeCell ref="B22:B24"/>
    <mergeCell ref="B26:B31"/>
    <mergeCell ref="B33:B39"/>
    <mergeCell ref="B41:B48"/>
    <mergeCell ref="B50:B54"/>
    <mergeCell ref="B2:K2"/>
    <mergeCell ref="B3:B4"/>
    <mergeCell ref="C3:C4"/>
    <mergeCell ref="D3:K3"/>
    <mergeCell ref="B5:B6"/>
    <mergeCell ref="B8:B13"/>
  </mergeCells>
  <printOptions/>
  <pageMargins left="0.7" right="0.7" top="0.75" bottom="0.75" header="0.3" footer="0.3"/>
  <pageSetup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tabSelected="1" view="pageBreakPreview" zoomScale="90" zoomScaleSheetLayoutView="90" zoomScalePageLayoutView="0" workbookViewId="0" topLeftCell="A1">
      <selection activeCell="B3" sqref="B3"/>
    </sheetView>
  </sheetViews>
  <sheetFormatPr defaultColWidth="11.421875" defaultRowHeight="15"/>
  <cols>
    <col min="2" max="2" width="43.421875" style="1" customWidth="1"/>
    <col min="3" max="3" width="16.28125" style="2" customWidth="1"/>
    <col min="4" max="4" width="11.421875" style="2" customWidth="1"/>
    <col min="5" max="5" width="18.7109375" style="2" customWidth="1"/>
    <col min="6" max="6" width="8.7109375" style="0" customWidth="1"/>
  </cols>
  <sheetData>
    <row r="2" spans="2:5" ht="84.75" customHeight="1">
      <c r="B2" s="49" t="s">
        <v>137</v>
      </c>
      <c r="C2" s="50"/>
      <c r="D2" s="50"/>
      <c r="E2" s="50"/>
    </row>
    <row r="3" spans="2:5" ht="25.5">
      <c r="B3" s="36" t="s">
        <v>0</v>
      </c>
      <c r="C3" s="37" t="s">
        <v>113</v>
      </c>
      <c r="D3" s="37" t="s">
        <v>114</v>
      </c>
      <c r="E3" s="37" t="s">
        <v>115</v>
      </c>
    </row>
    <row r="4" spans="2:5" ht="15">
      <c r="B4" s="27" t="s">
        <v>123</v>
      </c>
      <c r="C4" s="11">
        <f>+'2do TRI'!I7</f>
        <v>0.54</v>
      </c>
      <c r="D4" s="11">
        <f>+'2do TRI'!J7</f>
        <v>0.54</v>
      </c>
      <c r="E4" s="15">
        <f aca="true" t="shared" si="0" ref="E4:E20">+(D4*1)/C4</f>
        <v>1</v>
      </c>
    </row>
    <row r="5" spans="2:5" ht="15">
      <c r="B5" s="26" t="s">
        <v>124</v>
      </c>
      <c r="C5" s="11">
        <f>+'2do TRI'!I14</f>
        <v>0.46340000000000003</v>
      </c>
      <c r="D5" s="11">
        <f>+'2do TRI'!J14</f>
        <v>0.45915000000000006</v>
      </c>
      <c r="E5" s="15">
        <f t="shared" si="0"/>
        <v>0.9908286577470868</v>
      </c>
    </row>
    <row r="6" spans="2:5" ht="15">
      <c r="B6" s="26" t="s">
        <v>125</v>
      </c>
      <c r="C6" s="11">
        <f>+'2do TRI'!I21</f>
        <v>0.46099999999999997</v>
      </c>
      <c r="D6" s="11">
        <f>+'2do TRI'!J21</f>
        <v>0.46019999999999994</v>
      </c>
      <c r="E6" s="15">
        <f t="shared" si="0"/>
        <v>0.9982646420824295</v>
      </c>
    </row>
    <row r="7" spans="2:5" ht="15">
      <c r="B7" s="26" t="s">
        <v>126</v>
      </c>
      <c r="C7" s="15">
        <f>+'2do TRI'!I25</f>
        <v>0.49900000000000005</v>
      </c>
      <c r="D7" s="11">
        <f>+'2do TRI'!J25</f>
        <v>0.4981</v>
      </c>
      <c r="E7" s="15">
        <f t="shared" si="0"/>
        <v>0.998196392785571</v>
      </c>
    </row>
    <row r="8" spans="2:5" ht="15">
      <c r="B8" s="26" t="s">
        <v>127</v>
      </c>
      <c r="C8" s="15">
        <f>+'2do TRI'!I32</f>
        <v>0.399</v>
      </c>
      <c r="D8" s="15">
        <f>+'2do TRI'!J32</f>
        <v>0.3044</v>
      </c>
      <c r="E8" s="15">
        <f t="shared" si="0"/>
        <v>0.7629072681704261</v>
      </c>
    </row>
    <row r="9" spans="2:5" ht="15">
      <c r="B9" s="26" t="s">
        <v>128</v>
      </c>
      <c r="C9" s="15">
        <f>+'2do TRI'!I40</f>
        <v>0.49699999999999994</v>
      </c>
      <c r="D9" s="15">
        <f>+'2do TRI'!J40</f>
        <v>0.49699999999999994</v>
      </c>
      <c r="E9" s="15">
        <f t="shared" si="0"/>
        <v>1</v>
      </c>
    </row>
    <row r="10" spans="2:5" ht="15">
      <c r="B10" s="26" t="s">
        <v>129</v>
      </c>
      <c r="C10" s="15">
        <f>+'2do TRI'!I49</f>
        <v>0.4744</v>
      </c>
      <c r="D10" s="15">
        <f>+'2do TRI'!J49</f>
        <v>0.19019999999999998</v>
      </c>
      <c r="E10" s="15">
        <f t="shared" si="0"/>
        <v>0.40092748735244516</v>
      </c>
    </row>
    <row r="11" spans="2:5" ht="15">
      <c r="B11" s="26" t="s">
        <v>130</v>
      </c>
      <c r="C11" s="15">
        <f>+'2do TRI'!I55</f>
        <v>0.5312000000000001</v>
      </c>
      <c r="D11" s="15">
        <f>+'2do TRI'!J55</f>
        <v>0.49040000000000006</v>
      </c>
      <c r="E11" s="15">
        <f t="shared" si="0"/>
        <v>0.9231927710843373</v>
      </c>
    </row>
    <row r="12" spans="2:5" ht="15">
      <c r="B12" s="26" t="s">
        <v>131</v>
      </c>
      <c r="C12" s="15">
        <f>+'2do TRI'!I61</f>
        <v>0.5187</v>
      </c>
      <c r="D12" s="15">
        <f>+'2do TRI'!J61</f>
        <v>0.4587</v>
      </c>
      <c r="E12" s="15">
        <f t="shared" si="0"/>
        <v>0.8843262001156738</v>
      </c>
    </row>
    <row r="13" spans="2:5" ht="15">
      <c r="B13" s="26" t="s">
        <v>132</v>
      </c>
      <c r="C13" s="15">
        <f>+'2do TRI'!I70</f>
        <v>0.4593999999999999</v>
      </c>
      <c r="D13" s="15">
        <f>+'2do TRI'!J70</f>
        <v>0.1579</v>
      </c>
      <c r="E13" s="15">
        <f t="shared" si="0"/>
        <v>0.3437091858946453</v>
      </c>
    </row>
    <row r="14" spans="2:5" ht="15">
      <c r="B14" s="26" t="s">
        <v>116</v>
      </c>
      <c r="C14" s="15">
        <f>+'2do TRI'!I76</f>
        <v>0.4936</v>
      </c>
      <c r="D14" s="15">
        <f>+'2do TRI'!J76</f>
        <v>0.4936</v>
      </c>
      <c r="E14" s="15">
        <f t="shared" si="0"/>
        <v>1</v>
      </c>
    </row>
    <row r="15" spans="2:5" ht="15">
      <c r="B15" s="26" t="s">
        <v>133</v>
      </c>
      <c r="C15" s="15">
        <f>+'2do TRI'!I82</f>
        <v>0.504</v>
      </c>
      <c r="D15" s="15">
        <f>+'2do TRI'!J82</f>
        <v>0.504</v>
      </c>
      <c r="E15" s="15">
        <f t="shared" si="0"/>
        <v>1</v>
      </c>
    </row>
    <row r="16" spans="2:5" ht="15">
      <c r="B16" s="26" t="s">
        <v>117</v>
      </c>
      <c r="C16" s="15">
        <f>+'2do TRI'!I89</f>
        <v>0.556</v>
      </c>
      <c r="D16" s="15">
        <f>+'2do TRI'!J89</f>
        <v>0.516</v>
      </c>
      <c r="E16" s="15">
        <f t="shared" si="0"/>
        <v>0.9280575539568344</v>
      </c>
    </row>
    <row r="17" spans="2:5" ht="15">
      <c r="B17" s="26" t="s">
        <v>118</v>
      </c>
      <c r="C17" s="15">
        <f>+'2do TRI'!I94</f>
        <v>0.5152000000000001</v>
      </c>
      <c r="D17" s="15">
        <f>+'2do TRI'!J94</f>
        <v>0.5052000000000001</v>
      </c>
      <c r="E17" s="15">
        <f t="shared" si="0"/>
        <v>0.9805900621118012</v>
      </c>
    </row>
    <row r="18" spans="2:5" ht="15">
      <c r="B18" s="26" t="s">
        <v>119</v>
      </c>
      <c r="C18" s="15">
        <f>+'2do TRI'!I102</f>
        <v>0.4948</v>
      </c>
      <c r="D18" s="15">
        <f>+'2do TRI'!J102</f>
        <v>0.4948</v>
      </c>
      <c r="E18" s="15">
        <f t="shared" si="0"/>
        <v>1</v>
      </c>
    </row>
    <row r="19" spans="2:5" ht="15">
      <c r="B19" s="26" t="s">
        <v>120</v>
      </c>
      <c r="C19" s="15">
        <f>+'2do TRI'!I108</f>
        <v>0.4845000000000001</v>
      </c>
      <c r="D19" s="15">
        <f>+'2do TRI'!J108</f>
        <v>0.46950000000000003</v>
      </c>
      <c r="E19" s="15">
        <f t="shared" si="0"/>
        <v>0.9690402476780184</v>
      </c>
    </row>
    <row r="20" spans="2:5" ht="15">
      <c r="B20" s="26" t="s">
        <v>121</v>
      </c>
      <c r="C20" s="15">
        <f>+'2do TRI'!I113</f>
        <v>0.522</v>
      </c>
      <c r="D20" s="15">
        <f>+'2do TRI'!J113</f>
        <v>0.522</v>
      </c>
      <c r="E20" s="15">
        <f t="shared" si="0"/>
        <v>1</v>
      </c>
    </row>
    <row r="21" spans="2:5" ht="15">
      <c r="B21" s="26" t="s">
        <v>122</v>
      </c>
      <c r="C21" s="11">
        <f>+'2do TRI'!I120</f>
        <v>0.47350000000000003</v>
      </c>
      <c r="D21" s="11">
        <f>+'2do TRI'!J120</f>
        <v>0.46919999999999995</v>
      </c>
      <c r="E21" s="15">
        <f>+'2do TRI'!J120</f>
        <v>0.46919999999999995</v>
      </c>
    </row>
    <row r="22" spans="2:5" ht="24" customHeight="1">
      <c r="B22" s="26" t="s">
        <v>134</v>
      </c>
      <c r="C22" s="15">
        <f>+'2do TRI'!I127</f>
        <v>0.4882000000000001</v>
      </c>
      <c r="D22" s="15">
        <f>+'2do TRI'!J127</f>
        <v>0.4882000000000001</v>
      </c>
      <c r="E22" s="15">
        <f>+(D22*1)/C22</f>
        <v>1</v>
      </c>
    </row>
    <row r="23" spans="2:5" ht="15">
      <c r="B23" s="26" t="s">
        <v>135</v>
      </c>
      <c r="C23" s="30">
        <f>+'2do TRI'!I132</f>
        <v>0.5047999999999999</v>
      </c>
      <c r="D23" s="30">
        <f>+'2do TRI'!J132</f>
        <v>0.4786</v>
      </c>
      <c r="E23" s="15">
        <f>+(D23*1)/C23</f>
        <v>0.948098256735341</v>
      </c>
    </row>
  </sheetData>
  <sheetProtection password="C29A" sheet="1"/>
  <mergeCells count="1">
    <mergeCell ref="B2:E2"/>
  </mergeCells>
  <printOptions/>
  <pageMargins left="0.7" right="0.7" top="0.75" bottom="0.75" header="0.3" footer="0.3"/>
  <pageSetup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aaamado</dc:creator>
  <cp:keywords/>
  <dc:description/>
  <cp:lastModifiedBy>Neespinosa</cp:lastModifiedBy>
  <cp:lastPrinted>2017-01-18T19:56:19Z</cp:lastPrinted>
  <dcterms:created xsi:type="dcterms:W3CDTF">2016-10-12T15:51:12Z</dcterms:created>
  <dcterms:modified xsi:type="dcterms:W3CDTF">2017-08-02T16:41:29Z</dcterms:modified>
  <cp:category/>
  <cp:version/>
  <cp:contentType/>
  <cp:contentStatus/>
</cp:coreProperties>
</file>